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6380" windowHeight="8580" activeTab="1"/>
  </bookViews>
  <sheets>
    <sheet name="entreriosfactur" sheetId="1" r:id="rId1"/>
    <sheet name="entreriosusu" sheetId="2" r:id="rId2"/>
  </sheets>
  <definedNames/>
  <calcPr fullCalcOnLoad="1"/>
</workbook>
</file>

<file path=xl/sharedStrings.xml><?xml version="1.0" encoding="utf-8"?>
<sst xmlns="http://schemas.openxmlformats.org/spreadsheetml/2006/main" count="264" uniqueCount="77">
  <si>
    <t>PROVINCIA DE ENTRE RIOS</t>
  </si>
  <si>
    <t>Facturado a usuario final</t>
  </si>
  <si>
    <t>Valores expresados en MWh</t>
  </si>
  <si>
    <t>Departamento</t>
  </si>
  <si>
    <t>Ente</t>
  </si>
  <si>
    <t>Total</t>
  </si>
  <si>
    <t>Residencial</t>
  </si>
  <si>
    <t>Comercial</t>
  </si>
  <si>
    <t>Industrial</t>
  </si>
  <si>
    <t>Serv Sanita</t>
  </si>
  <si>
    <t>Al Público</t>
  </si>
  <si>
    <t>Tracción</t>
  </si>
  <si>
    <t>Riego</t>
  </si>
  <si>
    <t>Oficial</t>
  </si>
  <si>
    <t>E. Rural</t>
  </si>
  <si>
    <t>Otros</t>
  </si>
  <si>
    <t>Colón</t>
  </si>
  <si>
    <t>ENERSA S.A</t>
  </si>
  <si>
    <t>Total Colón</t>
  </si>
  <si>
    <t>Concordia</t>
  </si>
  <si>
    <t>Coop de Concordia</t>
  </si>
  <si>
    <t>GUMEM</t>
  </si>
  <si>
    <t>Total Concordia</t>
  </si>
  <si>
    <t>Diamante</t>
  </si>
  <si>
    <t>Coop de Quebracho</t>
  </si>
  <si>
    <t>Total Diamante</t>
  </si>
  <si>
    <t>Federación</t>
  </si>
  <si>
    <t>Coop de Chajari</t>
  </si>
  <si>
    <t>Total Federación</t>
  </si>
  <si>
    <t>Federal</t>
  </si>
  <si>
    <t>Total Federal</t>
  </si>
  <si>
    <t>Feliciano</t>
  </si>
  <si>
    <t>Total Feliciano</t>
  </si>
  <si>
    <t>Gualeguay</t>
  </si>
  <si>
    <t>Coop La Protectora</t>
  </si>
  <si>
    <t>Coop La Esperanza</t>
  </si>
  <si>
    <t>Total Gualeguay</t>
  </si>
  <si>
    <t>Gualeguaychú</t>
  </si>
  <si>
    <t>Coop San Antonio</t>
  </si>
  <si>
    <t>Coop de Gualeguaychu</t>
  </si>
  <si>
    <t>Total Gualeguaychú</t>
  </si>
  <si>
    <t>Islas del Ibicuy</t>
  </si>
  <si>
    <t>Total Islas del Ibicuy</t>
  </si>
  <si>
    <t>La Paz</t>
  </si>
  <si>
    <t>Coop de La Paz</t>
  </si>
  <si>
    <t>Total La Paz</t>
  </si>
  <si>
    <t>Nogoyá</t>
  </si>
  <si>
    <t>Total Nogoyá</t>
  </si>
  <si>
    <t>Paraná</t>
  </si>
  <si>
    <t>Coop La Agrícola Regional (Crespo)</t>
  </si>
  <si>
    <t>Coop de 25 de Mayo</t>
  </si>
  <si>
    <t>Coop El Tala</t>
  </si>
  <si>
    <t>Coop Gral José de San Martín</t>
  </si>
  <si>
    <t>Total Paraná</t>
  </si>
  <si>
    <t>San Salvador</t>
  </si>
  <si>
    <t>Total San Salvador</t>
  </si>
  <si>
    <t>Tala</t>
  </si>
  <si>
    <t>Coop El Supremo Entrerriano</t>
  </si>
  <si>
    <t>Total Tala</t>
  </si>
  <si>
    <t>Uruguay</t>
  </si>
  <si>
    <t>Coop Ruta J</t>
  </si>
  <si>
    <t>Coop Santa Anita</t>
  </si>
  <si>
    <t>Coop General Urquiza</t>
  </si>
  <si>
    <t>Total Uruguay</t>
  </si>
  <si>
    <t>Victoria</t>
  </si>
  <si>
    <t>Coop de Victoria</t>
  </si>
  <si>
    <t>Total Victoria</t>
  </si>
  <si>
    <t>Villaguay</t>
  </si>
  <si>
    <t>Coop de Villaguay Ltda.</t>
  </si>
  <si>
    <t>Total Villaguay</t>
  </si>
  <si>
    <t>TOTAL ENERSA</t>
  </si>
  <si>
    <t>TOTAL COOPERATIVAS</t>
  </si>
  <si>
    <t>TOTAL GUMEM</t>
  </si>
  <si>
    <t>TOTAL ENTRE RIOS</t>
  </si>
  <si>
    <t>Cantidad de usuarios</t>
  </si>
  <si>
    <t>AÑO 2014</t>
  </si>
  <si>
    <t>La Coop General Urquiza ha realizado una redistribución de sus usuarios, razón por la cual la proporción de los mismos es diferente a la de años anteriores.</t>
  </si>
</sst>
</file>

<file path=xl/styles.xml><?xml version="1.0" encoding="utf-8"?>
<styleSheet xmlns="http://schemas.openxmlformats.org/spreadsheetml/2006/main">
  <numFmts count="1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40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8"/>
      <name val="MS Sans Serif"/>
      <family val="2"/>
    </font>
    <font>
      <b/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0">
    <xf numFmtId="0" fontId="0" fillId="0" borderId="0" xfId="0" applyAlignment="1">
      <alignment/>
    </xf>
    <xf numFmtId="3" fontId="1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  <xf numFmtId="3" fontId="0" fillId="0" borderId="0" xfId="51" applyNumberFormat="1" applyFont="1" applyFill="1" applyBorder="1" applyAlignment="1">
      <alignment horizontal="center" wrapText="1"/>
      <protection/>
    </xf>
    <xf numFmtId="3" fontId="0" fillId="0" borderId="0" xfId="0" applyNumberFormat="1" applyFont="1" applyAlignment="1">
      <alignment horizontal="center"/>
    </xf>
    <xf numFmtId="3" fontId="0" fillId="0" borderId="10" xfId="51" applyNumberFormat="1" applyFont="1" applyFill="1" applyBorder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Hoja1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6"/>
  <sheetViews>
    <sheetView zoomScalePageLayoutView="0" workbookViewId="0" topLeftCell="A46">
      <selection activeCell="C67" sqref="C67"/>
    </sheetView>
  </sheetViews>
  <sheetFormatPr defaultColWidth="11.421875" defaultRowHeight="12.75"/>
  <cols>
    <col min="1" max="1" width="20.00390625" style="0" customWidth="1"/>
    <col min="2" max="2" width="29.140625" style="0" customWidth="1"/>
    <col min="3" max="3" width="15.140625" style="0" customWidth="1"/>
    <col min="4" max="4" width="12.28125" style="0" bestFit="1" customWidth="1"/>
    <col min="9" max="12" width="9.7109375" style="0" customWidth="1"/>
    <col min="13" max="13" width="10.00390625" style="0" customWidth="1"/>
  </cols>
  <sheetData>
    <row r="1" spans="1:14" ht="12.75">
      <c r="A1" s="1" t="s">
        <v>75</v>
      </c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" t="s">
        <v>0</v>
      </c>
      <c r="C2" s="1"/>
      <c r="D2" s="1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1" t="s">
        <v>1</v>
      </c>
      <c r="C3" s="13"/>
      <c r="D3" s="1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1" t="s">
        <v>2</v>
      </c>
      <c r="C4" s="6"/>
      <c r="D4" s="18"/>
      <c r="E4" s="18"/>
      <c r="F4" s="18"/>
      <c r="G4" s="18"/>
      <c r="H4" s="18"/>
      <c r="I4" s="18"/>
      <c r="J4" s="18"/>
      <c r="K4" s="18"/>
      <c r="L4" s="18"/>
      <c r="M4" s="18"/>
      <c r="N4" s="2"/>
    </row>
    <row r="5" spans="2:14" ht="12.75">
      <c r="B5" s="1"/>
      <c r="C5" s="1"/>
      <c r="D5" s="1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3" ht="12.75">
      <c r="A6" s="1" t="s">
        <v>3</v>
      </c>
      <c r="B6" s="1" t="s">
        <v>4</v>
      </c>
      <c r="C6" s="3" t="s">
        <v>5</v>
      </c>
      <c r="D6" s="3" t="s">
        <v>6</v>
      </c>
      <c r="E6" s="3" t="s">
        <v>7</v>
      </c>
      <c r="F6" s="3" t="s">
        <v>8</v>
      </c>
      <c r="G6" s="3" t="s">
        <v>9</v>
      </c>
      <c r="H6" s="3" t="s">
        <v>10</v>
      </c>
      <c r="I6" s="3" t="s">
        <v>11</v>
      </c>
      <c r="J6" s="3" t="s">
        <v>12</v>
      </c>
      <c r="K6" s="3" t="s">
        <v>13</v>
      </c>
      <c r="L6" s="3" t="s">
        <v>14</v>
      </c>
      <c r="M6" s="3" t="s">
        <v>15</v>
      </c>
    </row>
    <row r="7" spans="1:13" s="9" customFormat="1" ht="12.75">
      <c r="A7" s="9" t="s">
        <v>16</v>
      </c>
      <c r="B7" s="9" t="s">
        <v>17</v>
      </c>
      <c r="C7" s="14">
        <f>SUM(D7:M7)</f>
        <v>205903.38099999994</v>
      </c>
      <c r="D7" s="14">
        <v>66975.245</v>
      </c>
      <c r="E7" s="14">
        <v>47141.628</v>
      </c>
      <c r="F7" s="14">
        <v>69964.102</v>
      </c>
      <c r="G7" s="14">
        <v>0</v>
      </c>
      <c r="H7" s="14">
        <v>8291.789</v>
      </c>
      <c r="I7" s="14">
        <v>0</v>
      </c>
      <c r="J7" s="14">
        <v>1639.221</v>
      </c>
      <c r="K7" s="14">
        <v>8068.55</v>
      </c>
      <c r="L7" s="14">
        <v>1188.172</v>
      </c>
      <c r="M7" s="14">
        <v>2634.674</v>
      </c>
    </row>
    <row r="8" spans="1:13" s="11" customFormat="1" ht="12.75">
      <c r="A8" s="10" t="s">
        <v>18</v>
      </c>
      <c r="C8" s="15">
        <f aca="true" t="shared" si="0" ref="C8:C70">SUM(D8:M8)</f>
        <v>205903.38099999994</v>
      </c>
      <c r="D8" s="15">
        <f>+D7</f>
        <v>66975.245</v>
      </c>
      <c r="E8" s="15">
        <f aca="true" t="shared" si="1" ref="E8:M8">+E7</f>
        <v>47141.628</v>
      </c>
      <c r="F8" s="15">
        <f t="shared" si="1"/>
        <v>69964.102</v>
      </c>
      <c r="G8" s="15">
        <f t="shared" si="1"/>
        <v>0</v>
      </c>
      <c r="H8" s="15">
        <f t="shared" si="1"/>
        <v>8291.789</v>
      </c>
      <c r="I8" s="15">
        <f t="shared" si="1"/>
        <v>0</v>
      </c>
      <c r="J8" s="15">
        <f t="shared" si="1"/>
        <v>1639.221</v>
      </c>
      <c r="K8" s="15">
        <f t="shared" si="1"/>
        <v>8068.55</v>
      </c>
      <c r="L8" s="15">
        <f t="shared" si="1"/>
        <v>1188.172</v>
      </c>
      <c r="M8" s="15">
        <f t="shared" si="1"/>
        <v>2634.674</v>
      </c>
    </row>
    <row r="9" spans="1:13" s="9" customFormat="1" ht="12.75">
      <c r="A9" s="9" t="s">
        <v>19</v>
      </c>
      <c r="B9" s="9" t="s">
        <v>20</v>
      </c>
      <c r="C9" s="14">
        <f t="shared" si="0"/>
        <v>281901.473</v>
      </c>
      <c r="D9" s="14">
        <v>148709.897</v>
      </c>
      <c r="E9" s="14">
        <v>61935.706</v>
      </c>
      <c r="F9" s="14">
        <v>25637.463</v>
      </c>
      <c r="G9" s="14">
        <v>8500</v>
      </c>
      <c r="H9" s="14">
        <v>17402.824</v>
      </c>
      <c r="I9" s="14">
        <v>0</v>
      </c>
      <c r="J9" s="14">
        <v>0</v>
      </c>
      <c r="K9" s="14">
        <v>15316.322</v>
      </c>
      <c r="L9" s="14">
        <v>0</v>
      </c>
      <c r="M9" s="14">
        <v>4399.261</v>
      </c>
    </row>
    <row r="10" spans="1:13" s="9" customFormat="1" ht="12.75">
      <c r="A10" s="9" t="s">
        <v>19</v>
      </c>
      <c r="B10" s="9" t="s">
        <v>17</v>
      </c>
      <c r="C10" s="14">
        <f t="shared" si="0"/>
        <v>19369.575</v>
      </c>
      <c r="D10" s="14">
        <v>5897.289</v>
      </c>
      <c r="E10" s="14">
        <v>4481.976</v>
      </c>
      <c r="F10" s="14">
        <v>4237.911</v>
      </c>
      <c r="G10" s="14">
        <v>0</v>
      </c>
      <c r="H10" s="14">
        <v>2027.216</v>
      </c>
      <c r="I10" s="14">
        <v>0</v>
      </c>
      <c r="J10" s="14">
        <v>717.783</v>
      </c>
      <c r="K10" s="14">
        <v>490.84</v>
      </c>
      <c r="L10" s="14">
        <v>1278.678</v>
      </c>
      <c r="M10" s="14">
        <v>237.882</v>
      </c>
    </row>
    <row r="11" spans="1:13" s="9" customFormat="1" ht="12.75">
      <c r="A11" s="9" t="s">
        <v>19</v>
      </c>
      <c r="B11" s="9" t="s">
        <v>21</v>
      </c>
      <c r="C11" s="14">
        <f t="shared" si="0"/>
        <v>129381.364</v>
      </c>
      <c r="D11" s="14">
        <v>0</v>
      </c>
      <c r="E11" s="14">
        <v>4888.164</v>
      </c>
      <c r="F11" s="14">
        <v>124493.2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s="11" customFormat="1" ht="12.75">
      <c r="A12" s="10" t="s">
        <v>22</v>
      </c>
      <c r="C12" s="15">
        <f t="shared" si="0"/>
        <v>430652.412</v>
      </c>
      <c r="D12" s="15">
        <f>+D9+D10+D11</f>
        <v>154607.186</v>
      </c>
      <c r="E12" s="15">
        <f aca="true" t="shared" si="2" ref="E12:M12">+E9+E10+E11</f>
        <v>71305.846</v>
      </c>
      <c r="F12" s="15">
        <f t="shared" si="2"/>
        <v>154368.574</v>
      </c>
      <c r="G12" s="15">
        <f t="shared" si="2"/>
        <v>8500</v>
      </c>
      <c r="H12" s="15">
        <f t="shared" si="2"/>
        <v>19430.04</v>
      </c>
      <c r="I12" s="15">
        <f t="shared" si="2"/>
        <v>0</v>
      </c>
      <c r="J12" s="15">
        <f t="shared" si="2"/>
        <v>717.783</v>
      </c>
      <c r="K12" s="15">
        <f t="shared" si="2"/>
        <v>15807.162</v>
      </c>
      <c r="L12" s="15">
        <f t="shared" si="2"/>
        <v>1278.678</v>
      </c>
      <c r="M12" s="15">
        <f t="shared" si="2"/>
        <v>4637.143</v>
      </c>
    </row>
    <row r="13" spans="1:13" s="9" customFormat="1" ht="12.75">
      <c r="A13" s="9" t="s">
        <v>23</v>
      </c>
      <c r="B13" s="9" t="s">
        <v>24</v>
      </c>
      <c r="C13" s="14">
        <f t="shared" si="0"/>
        <v>10018.006000000001</v>
      </c>
      <c r="D13" s="14">
        <v>2708.221</v>
      </c>
      <c r="E13" s="14">
        <v>4353.76</v>
      </c>
      <c r="F13" s="14">
        <v>58.379</v>
      </c>
      <c r="G13" s="14">
        <v>0</v>
      </c>
      <c r="H13" s="14">
        <v>945.215</v>
      </c>
      <c r="I13" s="14">
        <v>0</v>
      </c>
      <c r="J13" s="14">
        <v>0</v>
      </c>
      <c r="K13" s="14">
        <v>173.552</v>
      </c>
      <c r="L13" s="14">
        <v>1778.879</v>
      </c>
      <c r="M13" s="14">
        <v>0</v>
      </c>
    </row>
    <row r="14" spans="1:13" s="9" customFormat="1" ht="12.75">
      <c r="A14" s="9" t="s">
        <v>23</v>
      </c>
      <c r="B14" s="9" t="s">
        <v>17</v>
      </c>
      <c r="C14" s="14">
        <f t="shared" si="0"/>
        <v>71670.737</v>
      </c>
      <c r="D14" s="14">
        <v>30141.895</v>
      </c>
      <c r="E14" s="14">
        <v>11571.511</v>
      </c>
      <c r="F14" s="14">
        <v>17352.463</v>
      </c>
      <c r="G14" s="14">
        <v>0</v>
      </c>
      <c r="H14" s="14">
        <v>5415.571</v>
      </c>
      <c r="I14" s="14">
        <v>0</v>
      </c>
      <c r="J14" s="14">
        <v>0</v>
      </c>
      <c r="K14" s="14">
        <v>5515.275</v>
      </c>
      <c r="L14" s="14">
        <v>1079.602</v>
      </c>
      <c r="M14" s="14">
        <v>594.42</v>
      </c>
    </row>
    <row r="15" spans="1:13" s="9" customFormat="1" ht="12.75">
      <c r="A15" s="9" t="s">
        <v>23</v>
      </c>
      <c r="B15" s="9" t="s">
        <v>21</v>
      </c>
      <c r="C15" s="14">
        <f t="shared" si="0"/>
        <v>16081.436000000002</v>
      </c>
      <c r="D15" s="14">
        <v>0</v>
      </c>
      <c r="E15" s="14">
        <v>4838.986</v>
      </c>
      <c r="F15" s="14">
        <v>11242.45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s="11" customFormat="1" ht="12.75">
      <c r="A16" s="10" t="s">
        <v>25</v>
      </c>
      <c r="C16" s="15">
        <f t="shared" si="0"/>
        <v>97770.179</v>
      </c>
      <c r="D16" s="15">
        <f>+D13+D14+D15</f>
        <v>32850.116</v>
      </c>
      <c r="E16" s="15">
        <f aca="true" t="shared" si="3" ref="E16:M16">+E13+E14+E15</f>
        <v>20764.257</v>
      </c>
      <c r="F16" s="15">
        <f t="shared" si="3"/>
        <v>28653.292</v>
      </c>
      <c r="G16" s="15">
        <f t="shared" si="3"/>
        <v>0</v>
      </c>
      <c r="H16" s="15">
        <f t="shared" si="3"/>
        <v>6360.786</v>
      </c>
      <c r="I16" s="15">
        <f t="shared" si="3"/>
        <v>0</v>
      </c>
      <c r="J16" s="15">
        <f t="shared" si="3"/>
        <v>0</v>
      </c>
      <c r="K16" s="15">
        <f t="shared" si="3"/>
        <v>5688.826999999999</v>
      </c>
      <c r="L16" s="15">
        <f t="shared" si="3"/>
        <v>2858.4809999999998</v>
      </c>
      <c r="M16" s="15">
        <f t="shared" si="3"/>
        <v>594.42</v>
      </c>
    </row>
    <row r="17" spans="1:13" s="9" customFormat="1" ht="12.75">
      <c r="A17" s="9" t="s">
        <v>26</v>
      </c>
      <c r="B17" s="9" t="s">
        <v>27</v>
      </c>
      <c r="C17" s="14">
        <f t="shared" si="0"/>
        <v>43219.97499999999</v>
      </c>
      <c r="D17" s="14">
        <v>9172.221</v>
      </c>
      <c r="E17" s="14">
        <v>24283.442</v>
      </c>
      <c r="F17" s="14">
        <v>259.396</v>
      </c>
      <c r="G17" s="14">
        <v>0</v>
      </c>
      <c r="H17" s="14">
        <v>2186.092</v>
      </c>
      <c r="I17" s="14">
        <v>0</v>
      </c>
      <c r="J17" s="14">
        <v>551.52</v>
      </c>
      <c r="K17" s="14">
        <v>1211.672</v>
      </c>
      <c r="L17" s="14">
        <v>5555.632</v>
      </c>
      <c r="M17" s="14">
        <v>0</v>
      </c>
    </row>
    <row r="18" spans="1:13" s="9" customFormat="1" ht="12.75">
      <c r="A18" s="9" t="s">
        <v>26</v>
      </c>
      <c r="B18" s="9" t="s">
        <v>17</v>
      </c>
      <c r="C18" s="14">
        <f t="shared" si="0"/>
        <v>110411.09700000001</v>
      </c>
      <c r="D18" s="14">
        <v>52830.889</v>
      </c>
      <c r="E18" s="14">
        <v>28505.503</v>
      </c>
      <c r="F18" s="14">
        <v>10588.838</v>
      </c>
      <c r="G18" s="14">
        <v>0</v>
      </c>
      <c r="H18" s="14">
        <v>6144.062</v>
      </c>
      <c r="I18" s="14">
        <v>0</v>
      </c>
      <c r="J18" s="14">
        <v>1293.616</v>
      </c>
      <c r="K18" s="14">
        <v>8220.409</v>
      </c>
      <c r="L18" s="14">
        <v>415.341</v>
      </c>
      <c r="M18" s="14">
        <v>2412.439</v>
      </c>
    </row>
    <row r="19" spans="1:13" s="11" customFormat="1" ht="12.75">
      <c r="A19" s="10" t="s">
        <v>28</v>
      </c>
      <c r="C19" s="15">
        <f t="shared" si="0"/>
        <v>153631.07200000001</v>
      </c>
      <c r="D19" s="15">
        <f>+D17+D18</f>
        <v>62003.11</v>
      </c>
      <c r="E19" s="15">
        <f aca="true" t="shared" si="4" ref="E19:M19">+E17+E18</f>
        <v>52788.945</v>
      </c>
      <c r="F19" s="15">
        <f t="shared" si="4"/>
        <v>10848.234</v>
      </c>
      <c r="G19" s="15">
        <f t="shared" si="4"/>
        <v>0</v>
      </c>
      <c r="H19" s="15">
        <f t="shared" si="4"/>
        <v>8330.154</v>
      </c>
      <c r="I19" s="15">
        <f t="shared" si="4"/>
        <v>0</v>
      </c>
      <c r="J19" s="15">
        <f t="shared" si="4"/>
        <v>1845.136</v>
      </c>
      <c r="K19" s="15">
        <f t="shared" si="4"/>
        <v>9432.081</v>
      </c>
      <c r="L19" s="15">
        <f t="shared" si="4"/>
        <v>5970.973</v>
      </c>
      <c r="M19" s="15">
        <f t="shared" si="4"/>
        <v>2412.439</v>
      </c>
    </row>
    <row r="20" spans="1:13" s="9" customFormat="1" ht="12.75">
      <c r="A20" s="9" t="s">
        <v>29</v>
      </c>
      <c r="B20" s="9" t="s">
        <v>17</v>
      </c>
      <c r="C20" s="14">
        <f t="shared" si="0"/>
        <v>35169.774000000005</v>
      </c>
      <c r="D20" s="14">
        <v>19458.538</v>
      </c>
      <c r="E20" s="14">
        <v>7460.54</v>
      </c>
      <c r="F20" s="14">
        <v>50.699</v>
      </c>
      <c r="G20" s="14">
        <v>0</v>
      </c>
      <c r="H20" s="14">
        <v>3000.888</v>
      </c>
      <c r="I20" s="14">
        <v>0</v>
      </c>
      <c r="J20" s="14">
        <v>146.112</v>
      </c>
      <c r="K20" s="14">
        <v>2814.464</v>
      </c>
      <c r="L20" s="14">
        <v>2080.684</v>
      </c>
      <c r="M20" s="14">
        <v>157.849</v>
      </c>
    </row>
    <row r="21" spans="1:13" s="11" customFormat="1" ht="12.75">
      <c r="A21" s="10" t="s">
        <v>30</v>
      </c>
      <c r="C21" s="15">
        <f t="shared" si="0"/>
        <v>35169.774000000005</v>
      </c>
      <c r="D21" s="15">
        <f>+D20</f>
        <v>19458.538</v>
      </c>
      <c r="E21" s="15">
        <f aca="true" t="shared" si="5" ref="E21:M21">+E20</f>
        <v>7460.54</v>
      </c>
      <c r="F21" s="15">
        <f t="shared" si="5"/>
        <v>50.699</v>
      </c>
      <c r="G21" s="15">
        <f t="shared" si="5"/>
        <v>0</v>
      </c>
      <c r="H21" s="15">
        <f t="shared" si="5"/>
        <v>3000.888</v>
      </c>
      <c r="I21" s="15">
        <f t="shared" si="5"/>
        <v>0</v>
      </c>
      <c r="J21" s="15">
        <f t="shared" si="5"/>
        <v>146.112</v>
      </c>
      <c r="K21" s="15">
        <f t="shared" si="5"/>
        <v>2814.464</v>
      </c>
      <c r="L21" s="15">
        <f t="shared" si="5"/>
        <v>2080.684</v>
      </c>
      <c r="M21" s="15">
        <f t="shared" si="5"/>
        <v>157.849</v>
      </c>
    </row>
    <row r="22" spans="1:13" s="9" customFormat="1" ht="12.75">
      <c r="A22" s="9" t="s">
        <v>31</v>
      </c>
      <c r="B22" s="9" t="s">
        <v>17</v>
      </c>
      <c r="C22" s="14">
        <f t="shared" si="0"/>
        <v>18043.86</v>
      </c>
      <c r="D22" s="14">
        <v>9843.671</v>
      </c>
      <c r="E22" s="14">
        <v>2983.001</v>
      </c>
      <c r="F22" s="14">
        <v>493.62</v>
      </c>
      <c r="G22" s="14">
        <v>0</v>
      </c>
      <c r="H22" s="14">
        <v>1027.63</v>
      </c>
      <c r="I22" s="14">
        <v>0</v>
      </c>
      <c r="J22" s="14">
        <v>886.16</v>
      </c>
      <c r="K22" s="14">
        <v>1022.283</v>
      </c>
      <c r="L22" s="14">
        <v>1725.745</v>
      </c>
      <c r="M22" s="14">
        <v>61.75</v>
      </c>
    </row>
    <row r="23" spans="1:13" s="11" customFormat="1" ht="12.75">
      <c r="A23" s="10" t="s">
        <v>32</v>
      </c>
      <c r="C23" s="15">
        <f t="shared" si="0"/>
        <v>18043.86</v>
      </c>
      <c r="D23" s="15">
        <f>+D22</f>
        <v>9843.671</v>
      </c>
      <c r="E23" s="15">
        <f aca="true" t="shared" si="6" ref="E23:M23">+E22</f>
        <v>2983.001</v>
      </c>
      <c r="F23" s="15">
        <f t="shared" si="6"/>
        <v>493.62</v>
      </c>
      <c r="G23" s="15">
        <f t="shared" si="6"/>
        <v>0</v>
      </c>
      <c r="H23" s="15">
        <f t="shared" si="6"/>
        <v>1027.63</v>
      </c>
      <c r="I23" s="15">
        <f t="shared" si="6"/>
        <v>0</v>
      </c>
      <c r="J23" s="15">
        <f t="shared" si="6"/>
        <v>886.16</v>
      </c>
      <c r="K23" s="15">
        <f t="shared" si="6"/>
        <v>1022.283</v>
      </c>
      <c r="L23" s="15">
        <f t="shared" si="6"/>
        <v>1725.745</v>
      </c>
      <c r="M23" s="15">
        <f t="shared" si="6"/>
        <v>61.75</v>
      </c>
    </row>
    <row r="24" spans="1:13" s="9" customFormat="1" ht="12.75">
      <c r="A24" s="9" t="s">
        <v>33</v>
      </c>
      <c r="B24" s="9" t="s">
        <v>34</v>
      </c>
      <c r="C24" s="14">
        <f t="shared" si="0"/>
        <v>9225.305999999999</v>
      </c>
      <c r="D24" s="14">
        <v>0</v>
      </c>
      <c r="E24" s="14">
        <v>1753.865</v>
      </c>
      <c r="F24" s="14">
        <v>6305.98</v>
      </c>
      <c r="G24" s="14">
        <v>0</v>
      </c>
      <c r="H24" s="14">
        <v>61.54</v>
      </c>
      <c r="I24" s="14">
        <v>0</v>
      </c>
      <c r="J24" s="14">
        <v>0</v>
      </c>
      <c r="K24" s="14">
        <v>57.741</v>
      </c>
      <c r="L24" s="14">
        <v>1046.18</v>
      </c>
      <c r="M24" s="14">
        <v>0</v>
      </c>
    </row>
    <row r="25" spans="1:13" s="9" customFormat="1" ht="12.75">
      <c r="A25" s="9" t="s">
        <v>33</v>
      </c>
      <c r="B25" s="9" t="s">
        <v>35</v>
      </c>
      <c r="C25" s="14">
        <f t="shared" si="0"/>
        <v>346.225</v>
      </c>
      <c r="D25" s="14">
        <v>0</v>
      </c>
      <c r="E25" s="14">
        <v>4.86</v>
      </c>
      <c r="F25" s="14">
        <v>0</v>
      </c>
      <c r="G25" s="14">
        <v>0</v>
      </c>
      <c r="H25" s="14">
        <v>0</v>
      </c>
      <c r="I25" s="14">
        <v>0</v>
      </c>
      <c r="J25" s="14">
        <v>0</v>
      </c>
      <c r="K25" s="14">
        <v>11.18</v>
      </c>
      <c r="L25" s="14">
        <v>330.185</v>
      </c>
      <c r="M25" s="14">
        <v>0</v>
      </c>
    </row>
    <row r="26" spans="1:13" s="9" customFormat="1" ht="12.75">
      <c r="A26" s="9" t="s">
        <v>33</v>
      </c>
      <c r="B26" s="9" t="s">
        <v>17</v>
      </c>
      <c r="C26" s="14">
        <f t="shared" si="0"/>
        <v>100503.293</v>
      </c>
      <c r="D26" s="14">
        <v>45306.463</v>
      </c>
      <c r="E26" s="14">
        <v>19043.859</v>
      </c>
      <c r="F26" s="14">
        <v>21248.304</v>
      </c>
      <c r="G26" s="14">
        <v>0</v>
      </c>
      <c r="H26" s="14">
        <v>6747.611</v>
      </c>
      <c r="I26" s="14">
        <v>0</v>
      </c>
      <c r="J26" s="14">
        <v>0</v>
      </c>
      <c r="K26" s="14">
        <v>5972.601</v>
      </c>
      <c r="L26" s="14">
        <v>1498.984</v>
      </c>
      <c r="M26" s="14">
        <v>685.471</v>
      </c>
    </row>
    <row r="27" spans="1:13" s="9" customFormat="1" ht="12.75">
      <c r="A27" s="9" t="s">
        <v>33</v>
      </c>
      <c r="B27" s="9" t="s">
        <v>21</v>
      </c>
      <c r="C27" s="14">
        <f t="shared" si="0"/>
        <v>29454.54</v>
      </c>
      <c r="D27" s="14">
        <v>0</v>
      </c>
      <c r="E27" s="14">
        <v>482.04</v>
      </c>
      <c r="F27" s="14">
        <v>28972.5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s="11" customFormat="1" ht="12.75">
      <c r="A28" s="10" t="s">
        <v>36</v>
      </c>
      <c r="C28" s="15">
        <f t="shared" si="0"/>
        <v>139529.36399999997</v>
      </c>
      <c r="D28" s="15">
        <f>+D24+D25+D26+D27</f>
        <v>45306.463</v>
      </c>
      <c r="E28" s="15">
        <f aca="true" t="shared" si="7" ref="E28:M28">+E24+E25+E26+E27</f>
        <v>21284.624</v>
      </c>
      <c r="F28" s="15">
        <f t="shared" si="7"/>
        <v>56526.784</v>
      </c>
      <c r="G28" s="15">
        <f t="shared" si="7"/>
        <v>0</v>
      </c>
      <c r="H28" s="15">
        <f t="shared" si="7"/>
        <v>6809.151</v>
      </c>
      <c r="I28" s="15">
        <f t="shared" si="7"/>
        <v>0</v>
      </c>
      <c r="J28" s="15">
        <f t="shared" si="7"/>
        <v>0</v>
      </c>
      <c r="K28" s="15">
        <f t="shared" si="7"/>
        <v>6041.522</v>
      </c>
      <c r="L28" s="15">
        <f t="shared" si="7"/>
        <v>2875.349</v>
      </c>
      <c r="M28" s="15">
        <f t="shared" si="7"/>
        <v>685.471</v>
      </c>
    </row>
    <row r="29" spans="1:13" s="9" customFormat="1" ht="12.75">
      <c r="A29" s="9" t="s">
        <v>37</v>
      </c>
      <c r="B29" s="9" t="s">
        <v>38</v>
      </c>
      <c r="C29" s="14">
        <f t="shared" si="0"/>
        <v>10209.883</v>
      </c>
      <c r="D29" s="14">
        <v>3325.798</v>
      </c>
      <c r="E29" s="14">
        <v>1338.706</v>
      </c>
      <c r="F29" s="14">
        <v>2067.792</v>
      </c>
      <c r="G29" s="14">
        <v>0</v>
      </c>
      <c r="H29" s="14">
        <v>870.314</v>
      </c>
      <c r="I29" s="14">
        <v>0</v>
      </c>
      <c r="J29" s="14">
        <v>0</v>
      </c>
      <c r="K29" s="14">
        <v>434.266</v>
      </c>
      <c r="L29" s="14">
        <v>2173.007</v>
      </c>
      <c r="M29" s="14">
        <v>0</v>
      </c>
    </row>
    <row r="30" spans="1:13" s="9" customFormat="1" ht="12.75">
      <c r="A30" s="9" t="s">
        <v>37</v>
      </c>
      <c r="B30" s="9" t="s">
        <v>39</v>
      </c>
      <c r="C30" s="14">
        <f t="shared" si="0"/>
        <v>197809.714</v>
      </c>
      <c r="D30" s="14">
        <v>85852.835</v>
      </c>
      <c r="E30" s="14">
        <v>25695.861</v>
      </c>
      <c r="F30" s="14">
        <v>67953.215</v>
      </c>
      <c r="G30" s="14">
        <v>3913.762</v>
      </c>
      <c r="H30" s="14">
        <v>9054.241</v>
      </c>
      <c r="I30" s="14">
        <v>0</v>
      </c>
      <c r="J30" s="14">
        <v>0</v>
      </c>
      <c r="K30" s="14">
        <v>3254.392</v>
      </c>
      <c r="L30" s="14">
        <v>2085.408</v>
      </c>
      <c r="M30" s="14">
        <v>0</v>
      </c>
    </row>
    <row r="31" spans="1:13" s="9" customFormat="1" ht="12.75">
      <c r="A31" s="9" t="s">
        <v>37</v>
      </c>
      <c r="B31" s="9" t="s">
        <v>17</v>
      </c>
      <c r="C31" s="14">
        <f t="shared" si="0"/>
        <v>55416.651</v>
      </c>
      <c r="D31" s="14">
        <v>16872.957</v>
      </c>
      <c r="E31" s="14">
        <v>14927.539</v>
      </c>
      <c r="F31" s="14">
        <v>15992.491</v>
      </c>
      <c r="G31" s="14">
        <v>0</v>
      </c>
      <c r="H31" s="14">
        <v>2403.808</v>
      </c>
      <c r="I31" s="14">
        <v>0</v>
      </c>
      <c r="J31" s="14">
        <v>65.657</v>
      </c>
      <c r="K31" s="14">
        <v>1730.483</v>
      </c>
      <c r="L31" s="14">
        <v>2822.096</v>
      </c>
      <c r="M31" s="14">
        <v>601.62</v>
      </c>
    </row>
    <row r="32" spans="1:13" s="9" customFormat="1" ht="12.75">
      <c r="A32" s="9" t="s">
        <v>37</v>
      </c>
      <c r="B32" s="9" t="s">
        <v>21</v>
      </c>
      <c r="C32" s="14">
        <f t="shared" si="0"/>
        <v>19813.562</v>
      </c>
      <c r="D32" s="14">
        <v>0</v>
      </c>
      <c r="E32" s="14">
        <v>0</v>
      </c>
      <c r="F32" s="14">
        <v>19813.562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s="11" customFormat="1" ht="12.75">
      <c r="A33" s="10" t="s">
        <v>40</v>
      </c>
      <c r="C33" s="15">
        <f t="shared" si="0"/>
        <v>283249.81</v>
      </c>
      <c r="D33" s="15">
        <f>+D29+D30+D31+D32</f>
        <v>106051.59</v>
      </c>
      <c r="E33" s="15">
        <f aca="true" t="shared" si="8" ref="E33:M33">+E29+E30+E31+E32</f>
        <v>41962.106</v>
      </c>
      <c r="F33" s="15">
        <f t="shared" si="8"/>
        <v>105827.06</v>
      </c>
      <c r="G33" s="15">
        <f t="shared" si="8"/>
        <v>3913.762</v>
      </c>
      <c r="H33" s="15">
        <f t="shared" si="8"/>
        <v>12328.363000000001</v>
      </c>
      <c r="I33" s="15">
        <f t="shared" si="8"/>
        <v>0</v>
      </c>
      <c r="J33" s="15">
        <f t="shared" si="8"/>
        <v>65.657</v>
      </c>
      <c r="K33" s="15">
        <f t="shared" si="8"/>
        <v>5419.141</v>
      </c>
      <c r="L33" s="15">
        <f t="shared" si="8"/>
        <v>7080.511</v>
      </c>
      <c r="M33" s="15">
        <f t="shared" si="8"/>
        <v>601.62</v>
      </c>
    </row>
    <row r="34" spans="1:13" s="9" customFormat="1" ht="12.75">
      <c r="A34" s="9" t="s">
        <v>41</v>
      </c>
      <c r="B34" s="9" t="s">
        <v>17</v>
      </c>
      <c r="C34" s="14">
        <f t="shared" si="0"/>
        <v>22047.748</v>
      </c>
      <c r="D34" s="14">
        <v>9640.017</v>
      </c>
      <c r="E34" s="14">
        <v>7552.72</v>
      </c>
      <c r="F34" s="14">
        <v>531.038</v>
      </c>
      <c r="G34" s="14">
        <v>0</v>
      </c>
      <c r="H34" s="14">
        <v>1185.07</v>
      </c>
      <c r="I34" s="14">
        <v>0</v>
      </c>
      <c r="J34" s="14">
        <v>53.628</v>
      </c>
      <c r="K34" s="14">
        <v>1558.191</v>
      </c>
      <c r="L34" s="14">
        <v>609.396</v>
      </c>
      <c r="M34" s="14">
        <v>917.688</v>
      </c>
    </row>
    <row r="35" spans="1:13" s="9" customFormat="1" ht="12.75">
      <c r="A35" s="9" t="s">
        <v>41</v>
      </c>
      <c r="B35" s="9" t="s">
        <v>21</v>
      </c>
      <c r="C35" s="14">
        <f t="shared" si="0"/>
        <v>5078.88</v>
      </c>
      <c r="D35" s="14">
        <v>0</v>
      </c>
      <c r="E35" s="14">
        <v>0</v>
      </c>
      <c r="F35" s="14">
        <v>5078.88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s="11" customFormat="1" ht="12.75">
      <c r="A36" s="10" t="s">
        <v>42</v>
      </c>
      <c r="C36" s="15">
        <f t="shared" si="0"/>
        <v>27126.627999999997</v>
      </c>
      <c r="D36" s="15">
        <f>+D34+D35</f>
        <v>9640.017</v>
      </c>
      <c r="E36" s="15">
        <f aca="true" t="shared" si="9" ref="E36:M36">+E34+E35</f>
        <v>7552.72</v>
      </c>
      <c r="F36" s="15">
        <f t="shared" si="9"/>
        <v>5609.918</v>
      </c>
      <c r="G36" s="15">
        <f t="shared" si="9"/>
        <v>0</v>
      </c>
      <c r="H36" s="15">
        <f t="shared" si="9"/>
        <v>1185.07</v>
      </c>
      <c r="I36" s="15">
        <f t="shared" si="9"/>
        <v>0</v>
      </c>
      <c r="J36" s="15">
        <f t="shared" si="9"/>
        <v>53.628</v>
      </c>
      <c r="K36" s="15">
        <f t="shared" si="9"/>
        <v>1558.191</v>
      </c>
      <c r="L36" s="15">
        <f t="shared" si="9"/>
        <v>609.396</v>
      </c>
      <c r="M36" s="15">
        <f t="shared" si="9"/>
        <v>917.688</v>
      </c>
    </row>
    <row r="37" spans="1:13" s="9" customFormat="1" ht="12.75">
      <c r="A37" s="9" t="s">
        <v>43</v>
      </c>
      <c r="B37" s="9" t="s">
        <v>44</v>
      </c>
      <c r="C37" s="14">
        <f t="shared" si="0"/>
        <v>45220.97600000001</v>
      </c>
      <c r="D37" s="14">
        <v>22872.13</v>
      </c>
      <c r="E37" s="14">
        <v>6940.031</v>
      </c>
      <c r="F37" s="14">
        <v>3713.417</v>
      </c>
      <c r="G37" s="14">
        <v>1701.54</v>
      </c>
      <c r="H37" s="14">
        <v>1997.499</v>
      </c>
      <c r="I37" s="14">
        <v>0</v>
      </c>
      <c r="J37" s="14">
        <v>80.639</v>
      </c>
      <c r="K37" s="14">
        <v>1435.086</v>
      </c>
      <c r="L37" s="14">
        <v>6480.634</v>
      </c>
      <c r="M37" s="14">
        <v>0</v>
      </c>
    </row>
    <row r="38" spans="1:13" s="9" customFormat="1" ht="12.75">
      <c r="A38" s="9" t="s">
        <v>43</v>
      </c>
      <c r="B38" s="9" t="s">
        <v>17</v>
      </c>
      <c r="C38" s="14">
        <f t="shared" si="0"/>
        <v>48342.138000000006</v>
      </c>
      <c r="D38" s="14">
        <v>24745.151</v>
      </c>
      <c r="E38" s="14">
        <v>12037.545</v>
      </c>
      <c r="F38" s="14">
        <v>1973.3</v>
      </c>
      <c r="G38" s="14">
        <v>0</v>
      </c>
      <c r="H38" s="14">
        <v>2843.988</v>
      </c>
      <c r="I38" s="14">
        <v>0</v>
      </c>
      <c r="J38" s="14">
        <v>0</v>
      </c>
      <c r="K38" s="14">
        <v>4306.326</v>
      </c>
      <c r="L38" s="14">
        <v>1811.028</v>
      </c>
      <c r="M38" s="14">
        <v>624.8</v>
      </c>
    </row>
    <row r="39" spans="1:13" s="11" customFormat="1" ht="12.75">
      <c r="A39" s="10" t="s">
        <v>45</v>
      </c>
      <c r="C39" s="15">
        <f t="shared" si="0"/>
        <v>93563.11399999999</v>
      </c>
      <c r="D39" s="15">
        <f>+D37+D38</f>
        <v>47617.281</v>
      </c>
      <c r="E39" s="15">
        <f aca="true" t="shared" si="10" ref="E39:M39">+E37+E38</f>
        <v>18977.576</v>
      </c>
      <c r="F39" s="15">
        <f t="shared" si="10"/>
        <v>5686.717</v>
      </c>
      <c r="G39" s="15">
        <f t="shared" si="10"/>
        <v>1701.54</v>
      </c>
      <c r="H39" s="15">
        <f t="shared" si="10"/>
        <v>4841.487</v>
      </c>
      <c r="I39" s="15">
        <f t="shared" si="10"/>
        <v>0</v>
      </c>
      <c r="J39" s="15">
        <f t="shared" si="10"/>
        <v>80.639</v>
      </c>
      <c r="K39" s="15">
        <f t="shared" si="10"/>
        <v>5741.412</v>
      </c>
      <c r="L39" s="15">
        <f t="shared" si="10"/>
        <v>8291.662</v>
      </c>
      <c r="M39" s="15">
        <f t="shared" si="10"/>
        <v>624.8</v>
      </c>
    </row>
    <row r="40" spans="1:13" s="9" customFormat="1" ht="12.75">
      <c r="A40" s="9" t="s">
        <v>46</v>
      </c>
      <c r="B40" s="9" t="s">
        <v>35</v>
      </c>
      <c r="C40" s="14">
        <f t="shared" si="0"/>
        <v>3270.58</v>
      </c>
      <c r="D40" s="14">
        <v>0</v>
      </c>
      <c r="E40" s="14">
        <v>77.548</v>
      </c>
      <c r="F40" s="14">
        <v>286.321</v>
      </c>
      <c r="G40" s="14">
        <v>397.59</v>
      </c>
      <c r="H40" s="14">
        <v>14.376</v>
      </c>
      <c r="I40" s="14">
        <v>0</v>
      </c>
      <c r="J40" s="14">
        <v>0</v>
      </c>
      <c r="K40" s="14">
        <v>53.534</v>
      </c>
      <c r="L40" s="14">
        <v>2441.211</v>
      </c>
      <c r="M40" s="14">
        <v>0</v>
      </c>
    </row>
    <row r="41" spans="1:13" s="9" customFormat="1" ht="12.75">
      <c r="A41" s="9" t="s">
        <v>46</v>
      </c>
      <c r="B41" s="9" t="s">
        <v>17</v>
      </c>
      <c r="C41" s="14">
        <f t="shared" si="0"/>
        <v>64860.5</v>
      </c>
      <c r="D41" s="14">
        <v>27179.908</v>
      </c>
      <c r="E41" s="14">
        <v>14076.75</v>
      </c>
      <c r="F41" s="14">
        <v>13598.481</v>
      </c>
      <c r="G41" s="14">
        <v>0</v>
      </c>
      <c r="H41" s="14">
        <v>3866.377</v>
      </c>
      <c r="I41" s="14">
        <v>0</v>
      </c>
      <c r="J41" s="14">
        <v>1.743</v>
      </c>
      <c r="K41" s="14">
        <v>3893.748</v>
      </c>
      <c r="L41" s="14">
        <v>1570.911</v>
      </c>
      <c r="M41" s="14">
        <v>672.582</v>
      </c>
    </row>
    <row r="42" spans="1:13" s="11" customFormat="1" ht="12.75">
      <c r="A42" s="10" t="s">
        <v>47</v>
      </c>
      <c r="C42" s="15">
        <f t="shared" si="0"/>
        <v>68131.07999999999</v>
      </c>
      <c r="D42" s="15">
        <f>+D40+D41</f>
        <v>27179.908</v>
      </c>
      <c r="E42" s="15">
        <f aca="true" t="shared" si="11" ref="E42:M42">+E40+E41</f>
        <v>14154.298</v>
      </c>
      <c r="F42" s="15">
        <f t="shared" si="11"/>
        <v>13884.802</v>
      </c>
      <c r="G42" s="15">
        <f t="shared" si="11"/>
        <v>397.59</v>
      </c>
      <c r="H42" s="15">
        <f t="shared" si="11"/>
        <v>3880.753</v>
      </c>
      <c r="I42" s="15">
        <f t="shared" si="11"/>
        <v>0</v>
      </c>
      <c r="J42" s="15">
        <f t="shared" si="11"/>
        <v>1.743</v>
      </c>
      <c r="K42" s="15">
        <f t="shared" si="11"/>
        <v>3947.282</v>
      </c>
      <c r="L42" s="15">
        <f t="shared" si="11"/>
        <v>4012.122</v>
      </c>
      <c r="M42" s="15">
        <f t="shared" si="11"/>
        <v>672.582</v>
      </c>
    </row>
    <row r="43" spans="1:13" s="9" customFormat="1" ht="12.75">
      <c r="A43" s="9" t="s">
        <v>48</v>
      </c>
      <c r="B43" s="9" t="s">
        <v>17</v>
      </c>
      <c r="C43" s="14">
        <f t="shared" si="0"/>
        <v>623566.237</v>
      </c>
      <c r="D43" s="14">
        <v>277557.739</v>
      </c>
      <c r="E43" s="14">
        <v>119738.692</v>
      </c>
      <c r="F43" s="14">
        <v>93706.713</v>
      </c>
      <c r="G43" s="14">
        <v>0</v>
      </c>
      <c r="H43" s="14">
        <v>39387.826</v>
      </c>
      <c r="I43" s="14">
        <v>0</v>
      </c>
      <c r="J43" s="14">
        <v>0</v>
      </c>
      <c r="K43" s="14">
        <v>77795.526</v>
      </c>
      <c r="L43" s="14">
        <v>1539.503</v>
      </c>
      <c r="M43" s="14">
        <v>13840.238</v>
      </c>
    </row>
    <row r="44" spans="1:13" s="9" customFormat="1" ht="12.75">
      <c r="A44" s="9" t="s">
        <v>48</v>
      </c>
      <c r="B44" s="9" t="s">
        <v>49</v>
      </c>
      <c r="C44" s="14">
        <f t="shared" si="0"/>
        <v>52331.18499999999</v>
      </c>
      <c r="D44" s="14">
        <v>8359.45</v>
      </c>
      <c r="E44" s="14">
        <v>13248.175</v>
      </c>
      <c r="F44" s="14">
        <v>19209.413</v>
      </c>
      <c r="G44" s="14">
        <v>254.001</v>
      </c>
      <c r="H44" s="14">
        <v>986.969</v>
      </c>
      <c r="I44" s="14">
        <v>0</v>
      </c>
      <c r="J44" s="14">
        <v>0</v>
      </c>
      <c r="K44" s="14">
        <v>467.037</v>
      </c>
      <c r="L44" s="14">
        <v>8482.995</v>
      </c>
      <c r="M44" s="14">
        <v>1323.145</v>
      </c>
    </row>
    <row r="45" spans="1:13" s="9" customFormat="1" ht="12.75">
      <c r="A45" s="9" t="s">
        <v>48</v>
      </c>
      <c r="B45" s="9" t="s">
        <v>24</v>
      </c>
      <c r="C45" s="14">
        <f t="shared" si="0"/>
        <v>28167.217</v>
      </c>
      <c r="D45" s="14">
        <v>11732.529</v>
      </c>
      <c r="E45" s="14">
        <v>5466.38</v>
      </c>
      <c r="F45" s="14">
        <v>4037.487</v>
      </c>
      <c r="G45" s="14">
        <v>0</v>
      </c>
      <c r="H45" s="14">
        <v>1688.57</v>
      </c>
      <c r="I45" s="14">
        <v>0</v>
      </c>
      <c r="J45" s="14">
        <v>0</v>
      </c>
      <c r="K45" s="14">
        <v>938.679</v>
      </c>
      <c r="L45" s="14">
        <v>4303.572</v>
      </c>
      <c r="M45" s="14">
        <v>0</v>
      </c>
    </row>
    <row r="46" spans="1:13" s="9" customFormat="1" ht="12.75">
      <c r="A46" s="9" t="s">
        <v>48</v>
      </c>
      <c r="B46" s="9" t="s">
        <v>50</v>
      </c>
      <c r="C46" s="14">
        <f t="shared" si="0"/>
        <v>21862.951</v>
      </c>
      <c r="D46" s="14">
        <v>8924.019</v>
      </c>
      <c r="E46" s="14">
        <v>5154.615</v>
      </c>
      <c r="F46" s="14">
        <v>581.068</v>
      </c>
      <c r="G46" s="14">
        <v>423.919</v>
      </c>
      <c r="H46" s="14">
        <v>1486.519</v>
      </c>
      <c r="I46" s="14">
        <v>0</v>
      </c>
      <c r="J46" s="14">
        <v>0</v>
      </c>
      <c r="K46" s="14">
        <v>1041.897</v>
      </c>
      <c r="L46" s="14">
        <v>4250.914</v>
      </c>
      <c r="M46" s="14">
        <v>0</v>
      </c>
    </row>
    <row r="47" spans="1:13" s="9" customFormat="1" ht="12.75">
      <c r="A47" s="9" t="s">
        <v>48</v>
      </c>
      <c r="B47" s="9" t="s">
        <v>51</v>
      </c>
      <c r="C47" s="14">
        <f t="shared" si="0"/>
        <v>21176.92</v>
      </c>
      <c r="D47" s="14">
        <v>7334.332</v>
      </c>
      <c r="E47" s="14">
        <v>9077.473</v>
      </c>
      <c r="F47" s="14">
        <v>245.846</v>
      </c>
      <c r="G47" s="14">
        <v>0</v>
      </c>
      <c r="H47" s="14">
        <v>1825.464</v>
      </c>
      <c r="I47" s="14">
        <v>0</v>
      </c>
      <c r="J47" s="14">
        <v>0</v>
      </c>
      <c r="K47" s="14">
        <v>827.582</v>
      </c>
      <c r="L47" s="14">
        <v>1866.223</v>
      </c>
      <c r="M47" s="14">
        <v>0</v>
      </c>
    </row>
    <row r="48" spans="1:13" s="9" customFormat="1" ht="12.75">
      <c r="A48" s="9" t="s">
        <v>48</v>
      </c>
      <c r="B48" s="9" t="s">
        <v>52</v>
      </c>
      <c r="C48" s="14">
        <f t="shared" si="0"/>
        <v>28582.659</v>
      </c>
      <c r="D48" s="14">
        <v>5038.42</v>
      </c>
      <c r="E48" s="14">
        <v>6456.845</v>
      </c>
      <c r="F48" s="14">
        <v>8811.414</v>
      </c>
      <c r="G48" s="14">
        <v>61.997</v>
      </c>
      <c r="H48" s="14">
        <v>1099.671</v>
      </c>
      <c r="I48" s="14">
        <v>0</v>
      </c>
      <c r="J48" s="14">
        <v>0</v>
      </c>
      <c r="K48" s="14">
        <v>713.658</v>
      </c>
      <c r="L48" s="14">
        <v>6400.654</v>
      </c>
      <c r="M48" s="14">
        <v>0</v>
      </c>
    </row>
    <row r="49" spans="1:13" s="9" customFormat="1" ht="12.75">
      <c r="A49" s="9" t="s">
        <v>48</v>
      </c>
      <c r="B49" s="9" t="s">
        <v>21</v>
      </c>
      <c r="C49" s="14">
        <f t="shared" si="0"/>
        <v>41933.9</v>
      </c>
      <c r="D49" s="14">
        <v>0</v>
      </c>
      <c r="E49" s="14">
        <v>20362.25</v>
      </c>
      <c r="F49" s="14">
        <v>21571.65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s="11" customFormat="1" ht="12.75">
      <c r="A50" s="10" t="s">
        <v>53</v>
      </c>
      <c r="C50" s="15">
        <f t="shared" si="0"/>
        <v>817621.069</v>
      </c>
      <c r="D50" s="15">
        <f>+D43+D44+D45+D46+D47+D48+D49</f>
        <v>318946.48899999994</v>
      </c>
      <c r="E50" s="15">
        <f aca="true" t="shared" si="12" ref="E50:M50">+E43+E44+E45+E46+E47+E48+E49</f>
        <v>179504.43</v>
      </c>
      <c r="F50" s="15">
        <f t="shared" si="12"/>
        <v>148163.59100000001</v>
      </c>
      <c r="G50" s="15">
        <f t="shared" si="12"/>
        <v>739.9169999999999</v>
      </c>
      <c r="H50" s="15">
        <f t="shared" si="12"/>
        <v>46475.019</v>
      </c>
      <c r="I50" s="15">
        <f t="shared" si="12"/>
        <v>0</v>
      </c>
      <c r="J50" s="15">
        <f t="shared" si="12"/>
        <v>0</v>
      </c>
      <c r="K50" s="15">
        <f t="shared" si="12"/>
        <v>81784.37899999999</v>
      </c>
      <c r="L50" s="15">
        <f t="shared" si="12"/>
        <v>26843.861000000004</v>
      </c>
      <c r="M50" s="15">
        <f t="shared" si="12"/>
        <v>15163.383</v>
      </c>
    </row>
    <row r="51" spans="1:13" s="9" customFormat="1" ht="12.75">
      <c r="A51" s="9" t="s">
        <v>54</v>
      </c>
      <c r="B51" s="9" t="s">
        <v>17</v>
      </c>
      <c r="C51" s="14">
        <f t="shared" si="0"/>
        <v>56737.880000000005</v>
      </c>
      <c r="D51" s="14">
        <v>15769.477</v>
      </c>
      <c r="E51" s="14">
        <v>9020.06</v>
      </c>
      <c r="F51" s="14">
        <v>8682.604</v>
      </c>
      <c r="G51" s="14">
        <v>0</v>
      </c>
      <c r="H51" s="14">
        <v>2570.052</v>
      </c>
      <c r="I51" s="14">
        <v>0</v>
      </c>
      <c r="J51" s="14">
        <v>15581.898</v>
      </c>
      <c r="K51" s="14">
        <v>1697.135</v>
      </c>
      <c r="L51" s="14">
        <v>3118.043</v>
      </c>
      <c r="M51" s="14">
        <v>298.611</v>
      </c>
    </row>
    <row r="52" spans="1:13" s="11" customFormat="1" ht="12.75">
      <c r="A52" s="10" t="s">
        <v>55</v>
      </c>
      <c r="C52" s="15">
        <f t="shared" si="0"/>
        <v>56737.880000000005</v>
      </c>
      <c r="D52" s="15">
        <f>+D51</f>
        <v>15769.477</v>
      </c>
      <c r="E52" s="15">
        <f aca="true" t="shared" si="13" ref="E52:M52">+E51</f>
        <v>9020.06</v>
      </c>
      <c r="F52" s="15">
        <f t="shared" si="13"/>
        <v>8682.604</v>
      </c>
      <c r="G52" s="15">
        <f t="shared" si="13"/>
        <v>0</v>
      </c>
      <c r="H52" s="15">
        <f t="shared" si="13"/>
        <v>2570.052</v>
      </c>
      <c r="I52" s="15">
        <f t="shared" si="13"/>
        <v>0</v>
      </c>
      <c r="J52" s="15">
        <f t="shared" si="13"/>
        <v>15581.898</v>
      </c>
      <c r="K52" s="15">
        <f t="shared" si="13"/>
        <v>1697.135</v>
      </c>
      <c r="L52" s="15">
        <f t="shared" si="13"/>
        <v>3118.043</v>
      </c>
      <c r="M52" s="15">
        <f t="shared" si="13"/>
        <v>298.611</v>
      </c>
    </row>
    <row r="53" spans="1:13" s="9" customFormat="1" ht="12.75">
      <c r="A53" s="9" t="s">
        <v>56</v>
      </c>
      <c r="B53" s="9" t="s">
        <v>57</v>
      </c>
      <c r="C53" s="14">
        <f t="shared" si="0"/>
        <v>5964.25</v>
      </c>
      <c r="D53" s="14">
        <v>0</v>
      </c>
      <c r="E53" s="14">
        <v>0</v>
      </c>
      <c r="F53" s="14">
        <v>0</v>
      </c>
      <c r="G53" s="14">
        <v>0</v>
      </c>
      <c r="H53" s="14">
        <v>353.371</v>
      </c>
      <c r="I53" s="14">
        <v>0</v>
      </c>
      <c r="J53" s="14">
        <v>0</v>
      </c>
      <c r="K53" s="14">
        <v>214.503</v>
      </c>
      <c r="L53" s="14">
        <v>5396.376</v>
      </c>
      <c r="M53" s="14">
        <v>0</v>
      </c>
    </row>
    <row r="54" spans="1:13" s="9" customFormat="1" ht="12.75">
      <c r="A54" s="9" t="s">
        <v>56</v>
      </c>
      <c r="B54" s="9" t="s">
        <v>35</v>
      </c>
      <c r="C54" s="14">
        <f t="shared" si="0"/>
        <v>4030.8359999999993</v>
      </c>
      <c r="D54" s="14">
        <v>2525.494</v>
      </c>
      <c r="E54" s="14">
        <v>760.354</v>
      </c>
      <c r="F54" s="14">
        <v>6.798</v>
      </c>
      <c r="G54" s="14">
        <v>94.412</v>
      </c>
      <c r="H54" s="14">
        <v>492.334</v>
      </c>
      <c r="I54" s="14">
        <v>0</v>
      </c>
      <c r="J54" s="14">
        <v>0</v>
      </c>
      <c r="K54" s="14">
        <v>151.444</v>
      </c>
      <c r="L54" s="14">
        <v>0</v>
      </c>
      <c r="M54" s="14">
        <v>0</v>
      </c>
    </row>
    <row r="55" spans="1:13" s="9" customFormat="1" ht="12.75">
      <c r="A55" s="9" t="s">
        <v>56</v>
      </c>
      <c r="B55" s="9" t="s">
        <v>17</v>
      </c>
      <c r="C55" s="14">
        <f t="shared" si="0"/>
        <v>33896.77100000001</v>
      </c>
      <c r="D55" s="14">
        <v>18327.735</v>
      </c>
      <c r="E55" s="14">
        <v>6246.491</v>
      </c>
      <c r="F55" s="14">
        <v>3214.079</v>
      </c>
      <c r="G55" s="14">
        <v>0</v>
      </c>
      <c r="H55" s="14">
        <v>2812.642</v>
      </c>
      <c r="I55" s="14">
        <v>0</v>
      </c>
      <c r="J55" s="14">
        <v>0</v>
      </c>
      <c r="K55" s="14">
        <v>2598.497</v>
      </c>
      <c r="L55" s="14">
        <v>261.722</v>
      </c>
      <c r="M55" s="14">
        <v>435.605</v>
      </c>
    </row>
    <row r="56" spans="1:13" s="11" customFormat="1" ht="12.75">
      <c r="A56" s="10" t="s">
        <v>58</v>
      </c>
      <c r="C56" s="15">
        <f t="shared" si="0"/>
        <v>43891.857</v>
      </c>
      <c r="D56" s="15">
        <f>+D53+D54+D55</f>
        <v>20853.229</v>
      </c>
      <c r="E56" s="15">
        <f aca="true" t="shared" si="14" ref="E56:M56">+E53+E54+E55</f>
        <v>7006.845</v>
      </c>
      <c r="F56" s="15">
        <f t="shared" si="14"/>
        <v>3220.877</v>
      </c>
      <c r="G56" s="15">
        <f t="shared" si="14"/>
        <v>94.412</v>
      </c>
      <c r="H56" s="15">
        <f t="shared" si="14"/>
        <v>3658.3469999999998</v>
      </c>
      <c r="I56" s="15">
        <f t="shared" si="14"/>
        <v>0</v>
      </c>
      <c r="J56" s="15">
        <f t="shared" si="14"/>
        <v>0</v>
      </c>
      <c r="K56" s="15">
        <f t="shared" si="14"/>
        <v>2964.444</v>
      </c>
      <c r="L56" s="15">
        <f t="shared" si="14"/>
        <v>5658.098</v>
      </c>
      <c r="M56" s="15">
        <f t="shared" si="14"/>
        <v>435.605</v>
      </c>
    </row>
    <row r="57" spans="1:13" s="9" customFormat="1" ht="12.75">
      <c r="A57" s="9" t="s">
        <v>59</v>
      </c>
      <c r="B57" s="9" t="s">
        <v>60</v>
      </c>
      <c r="C57" s="14">
        <f t="shared" si="0"/>
        <v>16298.407</v>
      </c>
      <c r="D57" s="14">
        <v>5045.027</v>
      </c>
      <c r="E57" s="14">
        <v>1285.057</v>
      </c>
      <c r="F57" s="14">
        <v>1257.626</v>
      </c>
      <c r="G57" s="14">
        <v>96.608</v>
      </c>
      <c r="H57" s="14">
        <v>1445.267</v>
      </c>
      <c r="I57" s="14">
        <v>0</v>
      </c>
      <c r="J57" s="14">
        <v>1098.109</v>
      </c>
      <c r="K57" s="14">
        <v>259.264</v>
      </c>
      <c r="L57" s="14">
        <v>5811.449</v>
      </c>
      <c r="M57" s="14">
        <v>0</v>
      </c>
    </row>
    <row r="58" spans="1:13" s="9" customFormat="1" ht="12.75">
      <c r="A58" s="9" t="s">
        <v>59</v>
      </c>
      <c r="B58" s="9" t="s">
        <v>61</v>
      </c>
      <c r="C58" s="14">
        <f t="shared" si="0"/>
        <v>6677.424</v>
      </c>
      <c r="D58" s="14">
        <v>1529.498</v>
      </c>
      <c r="E58" s="14">
        <v>887.896</v>
      </c>
      <c r="F58" s="14">
        <v>76.134</v>
      </c>
      <c r="G58" s="14">
        <v>0</v>
      </c>
      <c r="H58" s="14">
        <v>282.371</v>
      </c>
      <c r="I58" s="14">
        <v>0</v>
      </c>
      <c r="J58" s="14">
        <v>3064.392</v>
      </c>
      <c r="K58" s="14">
        <v>108.964</v>
      </c>
      <c r="L58" s="14">
        <v>728.169</v>
      </c>
      <c r="M58" s="14">
        <v>0</v>
      </c>
    </row>
    <row r="59" spans="1:13" s="9" customFormat="1" ht="12.75">
      <c r="A59" s="9" t="s">
        <v>59</v>
      </c>
      <c r="B59" s="9" t="s">
        <v>62</v>
      </c>
      <c r="C59" s="18">
        <f t="shared" si="0"/>
        <v>24375.416999999998</v>
      </c>
      <c r="D59" s="18">
        <v>1445.864</v>
      </c>
      <c r="E59" s="18">
        <v>4233.91</v>
      </c>
      <c r="F59" s="18">
        <v>5296.706</v>
      </c>
      <c r="G59" s="18">
        <v>0</v>
      </c>
      <c r="H59" s="18">
        <v>533.137</v>
      </c>
      <c r="I59" s="18">
        <v>0</v>
      </c>
      <c r="J59" s="18">
        <v>4556.469</v>
      </c>
      <c r="K59" s="18">
        <v>1674.868</v>
      </c>
      <c r="L59" s="18">
        <v>6634.463</v>
      </c>
      <c r="M59" s="18">
        <v>0</v>
      </c>
    </row>
    <row r="60" spans="1:13" s="9" customFormat="1" ht="12.75">
      <c r="A60" s="9" t="s">
        <v>59</v>
      </c>
      <c r="B60" s="9" t="s">
        <v>17</v>
      </c>
      <c r="C60" s="14">
        <f t="shared" si="0"/>
        <v>231047.715</v>
      </c>
      <c r="D60" s="14">
        <v>88527.393</v>
      </c>
      <c r="E60" s="14">
        <v>38770.766</v>
      </c>
      <c r="F60" s="14">
        <v>74984.627</v>
      </c>
      <c r="G60" s="14">
        <v>0</v>
      </c>
      <c r="H60" s="14">
        <v>10697.419</v>
      </c>
      <c r="I60" s="14">
        <v>0</v>
      </c>
      <c r="J60" s="14">
        <v>693.98</v>
      </c>
      <c r="K60" s="14">
        <v>14648.122</v>
      </c>
      <c r="L60" s="14">
        <v>962.221</v>
      </c>
      <c r="M60" s="14">
        <v>1763.187</v>
      </c>
    </row>
    <row r="61" spans="1:13" s="9" customFormat="1" ht="12.75">
      <c r="A61" s="9" t="s">
        <v>59</v>
      </c>
      <c r="B61" s="9" t="s">
        <v>21</v>
      </c>
      <c r="C61" s="14">
        <f t="shared" si="0"/>
        <v>43488.4</v>
      </c>
      <c r="D61" s="14">
        <v>0</v>
      </c>
      <c r="E61" s="14">
        <v>1224.3</v>
      </c>
      <c r="F61" s="14">
        <v>42264.1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</row>
    <row r="62" spans="1:13" s="11" customFormat="1" ht="12.75">
      <c r="A62" s="10" t="s">
        <v>63</v>
      </c>
      <c r="C62" s="15">
        <f t="shared" si="0"/>
        <v>321887.363</v>
      </c>
      <c r="D62" s="15">
        <f>+D57+D58+D59+D60+D61</f>
        <v>96547.78199999999</v>
      </c>
      <c r="E62" s="15">
        <f aca="true" t="shared" si="15" ref="E62:M62">+E57+E58+E59+E60+E61</f>
        <v>46401.929000000004</v>
      </c>
      <c r="F62" s="15">
        <f t="shared" si="15"/>
        <v>123879.193</v>
      </c>
      <c r="G62" s="15">
        <f t="shared" si="15"/>
        <v>96.608</v>
      </c>
      <c r="H62" s="15">
        <f t="shared" si="15"/>
        <v>12958.194</v>
      </c>
      <c r="I62" s="15">
        <f t="shared" si="15"/>
        <v>0</v>
      </c>
      <c r="J62" s="15">
        <f t="shared" si="15"/>
        <v>9412.95</v>
      </c>
      <c r="K62" s="15">
        <f t="shared" si="15"/>
        <v>16691.218</v>
      </c>
      <c r="L62" s="15">
        <f t="shared" si="15"/>
        <v>14136.301999999998</v>
      </c>
      <c r="M62" s="15">
        <f t="shared" si="15"/>
        <v>1763.187</v>
      </c>
    </row>
    <row r="63" spans="1:13" s="9" customFormat="1" ht="12.75">
      <c r="A63" s="9" t="s">
        <v>64</v>
      </c>
      <c r="B63" s="9" t="s">
        <v>65</v>
      </c>
      <c r="C63" s="14">
        <f t="shared" si="0"/>
        <v>8909.148</v>
      </c>
      <c r="D63" s="14">
        <v>0</v>
      </c>
      <c r="E63" s="14">
        <v>0</v>
      </c>
      <c r="F63" s="14">
        <v>0</v>
      </c>
      <c r="G63" s="14">
        <v>0</v>
      </c>
      <c r="H63" s="14">
        <v>330.631</v>
      </c>
      <c r="I63" s="14">
        <v>0</v>
      </c>
      <c r="J63" s="14">
        <v>0</v>
      </c>
      <c r="K63" s="14">
        <v>256.387</v>
      </c>
      <c r="L63" s="14">
        <v>8322.13</v>
      </c>
      <c r="M63" s="14">
        <v>0</v>
      </c>
    </row>
    <row r="64" spans="1:13" s="9" customFormat="1" ht="12.75">
      <c r="A64" s="9" t="s">
        <v>64</v>
      </c>
      <c r="B64" s="9" t="s">
        <v>17</v>
      </c>
      <c r="C64" s="14">
        <f t="shared" si="0"/>
        <v>61254.831999999995</v>
      </c>
      <c r="D64" s="14">
        <v>29569.6</v>
      </c>
      <c r="E64" s="14">
        <v>12509.356</v>
      </c>
      <c r="F64" s="14">
        <v>9125.423</v>
      </c>
      <c r="G64" s="14">
        <v>0</v>
      </c>
      <c r="H64" s="14">
        <v>3994.108</v>
      </c>
      <c r="I64" s="14">
        <v>0</v>
      </c>
      <c r="J64" s="14">
        <v>0</v>
      </c>
      <c r="K64" s="14">
        <v>4528.665</v>
      </c>
      <c r="L64" s="14">
        <v>10.037</v>
      </c>
      <c r="M64" s="14">
        <v>1517.643</v>
      </c>
    </row>
    <row r="65" spans="1:13" s="9" customFormat="1" ht="12.75">
      <c r="A65" s="9" t="s">
        <v>64</v>
      </c>
      <c r="B65" s="9" t="s">
        <v>21</v>
      </c>
      <c r="C65" s="14">
        <f t="shared" si="0"/>
        <v>4023</v>
      </c>
      <c r="D65" s="14">
        <v>0</v>
      </c>
      <c r="E65" s="14">
        <v>4023</v>
      </c>
      <c r="F65" s="14">
        <v>0</v>
      </c>
      <c r="G65" s="14">
        <v>0</v>
      </c>
      <c r="H65" s="14">
        <v>0</v>
      </c>
      <c r="I65" s="14">
        <v>0</v>
      </c>
      <c r="J65" s="14">
        <v>0</v>
      </c>
      <c r="K65" s="14">
        <v>0</v>
      </c>
      <c r="L65" s="14">
        <v>0</v>
      </c>
      <c r="M65" s="14">
        <v>0</v>
      </c>
    </row>
    <row r="66" spans="1:13" s="11" customFormat="1" ht="12.75">
      <c r="A66" s="10" t="s">
        <v>66</v>
      </c>
      <c r="C66" s="15">
        <f t="shared" si="0"/>
        <v>70163.98</v>
      </c>
      <c r="D66" s="15">
        <f>+D63+D64</f>
        <v>29569.6</v>
      </c>
      <c r="E66" s="15">
        <f aca="true" t="shared" si="16" ref="E66:M66">+E63+E64</f>
        <v>12509.356</v>
      </c>
      <c r="F66" s="15">
        <f t="shared" si="16"/>
        <v>9125.423</v>
      </c>
      <c r="G66" s="15">
        <f t="shared" si="16"/>
        <v>0</v>
      </c>
      <c r="H66" s="15">
        <f t="shared" si="16"/>
        <v>4324.7390000000005</v>
      </c>
      <c r="I66" s="15">
        <f t="shared" si="16"/>
        <v>0</v>
      </c>
      <c r="J66" s="15">
        <f t="shared" si="16"/>
        <v>0</v>
      </c>
      <c r="K66" s="15">
        <f t="shared" si="16"/>
        <v>4785.052</v>
      </c>
      <c r="L66" s="15">
        <f t="shared" si="16"/>
        <v>8332.167</v>
      </c>
      <c r="M66" s="15">
        <f t="shared" si="16"/>
        <v>1517.643</v>
      </c>
    </row>
    <row r="67" spans="1:13" s="9" customFormat="1" ht="12.75">
      <c r="A67" s="9" t="s">
        <v>67</v>
      </c>
      <c r="B67" s="9" t="s">
        <v>68</v>
      </c>
      <c r="C67" s="14">
        <f t="shared" si="0"/>
        <v>5876.564</v>
      </c>
      <c r="D67" s="14">
        <v>0</v>
      </c>
      <c r="E67" s="14">
        <v>723.102</v>
      </c>
      <c r="F67" s="14">
        <v>56.438</v>
      </c>
      <c r="G67" s="14">
        <v>0</v>
      </c>
      <c r="H67" s="14">
        <v>11.148</v>
      </c>
      <c r="I67" s="14">
        <v>0</v>
      </c>
      <c r="J67" s="14">
        <v>1587.475</v>
      </c>
      <c r="K67" s="14">
        <v>87.636</v>
      </c>
      <c r="L67" s="14">
        <v>3274.5</v>
      </c>
      <c r="M67" s="14">
        <v>136.265</v>
      </c>
    </row>
    <row r="68" spans="1:13" s="9" customFormat="1" ht="12.75">
      <c r="A68" s="9" t="s">
        <v>67</v>
      </c>
      <c r="B68" s="9" t="s">
        <v>24</v>
      </c>
      <c r="C68" s="14">
        <f t="shared" si="0"/>
        <v>3920.1949999999997</v>
      </c>
      <c r="D68" s="14">
        <v>0</v>
      </c>
      <c r="E68" s="14">
        <v>1079.029</v>
      </c>
      <c r="F68" s="14">
        <v>615.642</v>
      </c>
      <c r="G68" s="14">
        <v>0</v>
      </c>
      <c r="H68" s="14">
        <v>74.879</v>
      </c>
      <c r="I68" s="14">
        <v>0</v>
      </c>
      <c r="J68" s="14">
        <v>0</v>
      </c>
      <c r="K68" s="14">
        <v>125.481</v>
      </c>
      <c r="L68" s="14">
        <v>2025.164</v>
      </c>
      <c r="M68" s="14">
        <v>0</v>
      </c>
    </row>
    <row r="69" spans="1:13" s="9" customFormat="1" ht="12.75">
      <c r="A69" s="9" t="s">
        <v>67</v>
      </c>
      <c r="B69" s="9" t="s">
        <v>17</v>
      </c>
      <c r="C69" s="14">
        <f t="shared" si="0"/>
        <v>78790.841</v>
      </c>
      <c r="D69" s="14">
        <v>36023.786</v>
      </c>
      <c r="E69" s="14">
        <v>15561.787</v>
      </c>
      <c r="F69" s="14">
        <v>13115.774</v>
      </c>
      <c r="G69" s="14">
        <v>0</v>
      </c>
      <c r="H69" s="14">
        <v>4264.323</v>
      </c>
      <c r="I69" s="14">
        <v>0</v>
      </c>
      <c r="J69" s="14">
        <v>3166.77</v>
      </c>
      <c r="K69" s="14">
        <v>4984.759</v>
      </c>
      <c r="L69" s="14">
        <v>1136.199</v>
      </c>
      <c r="M69" s="14">
        <v>537.443</v>
      </c>
    </row>
    <row r="70" spans="1:13" s="11" customFormat="1" ht="12.75">
      <c r="A70" s="10" t="s">
        <v>69</v>
      </c>
      <c r="C70" s="15">
        <f t="shared" si="0"/>
        <v>88587.59999999999</v>
      </c>
      <c r="D70" s="15">
        <f>+D67+D68+D69</f>
        <v>36023.786</v>
      </c>
      <c r="E70" s="15">
        <f aca="true" t="shared" si="17" ref="E70:M70">+E67+E68+E69</f>
        <v>17363.918</v>
      </c>
      <c r="F70" s="15">
        <f t="shared" si="17"/>
        <v>13787.854</v>
      </c>
      <c r="G70" s="15">
        <f t="shared" si="17"/>
        <v>0</v>
      </c>
      <c r="H70" s="15">
        <f t="shared" si="17"/>
        <v>4350.35</v>
      </c>
      <c r="I70" s="15">
        <f t="shared" si="17"/>
        <v>0</v>
      </c>
      <c r="J70" s="15">
        <f t="shared" si="17"/>
        <v>4754.245</v>
      </c>
      <c r="K70" s="15">
        <f t="shared" si="17"/>
        <v>5197.876</v>
      </c>
      <c r="L70" s="15">
        <f t="shared" si="17"/>
        <v>6435.862999999999</v>
      </c>
      <c r="M70" s="15">
        <f t="shared" si="17"/>
        <v>673.708</v>
      </c>
    </row>
    <row r="71" spans="3:13" ht="12.75"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1:13" s="12" customFormat="1" ht="12.75">
      <c r="A72" s="4" t="s">
        <v>70</v>
      </c>
      <c r="C72" s="3">
        <f>+C7+C10+C14+C18+C20+C22+C26+C31+C34+C38+C41+C43+C51+C55+C60+C64+C69</f>
        <v>1837033.0299999998</v>
      </c>
      <c r="D72" s="3">
        <f aca="true" t="shared" si="18" ref="D72:M72">+D7+D10+D14+D18+D20+D22+D26+D31+D34+D38+D41+D43+D51+D55+D60+D64+D69</f>
        <v>774667.7529999999</v>
      </c>
      <c r="E72" s="3">
        <f t="shared" si="18"/>
        <v>371629.72400000005</v>
      </c>
      <c r="F72" s="3">
        <f t="shared" si="18"/>
        <v>358860.467</v>
      </c>
      <c r="G72" s="3">
        <f t="shared" si="18"/>
        <v>0</v>
      </c>
      <c r="H72" s="3">
        <f t="shared" si="18"/>
        <v>106680.38</v>
      </c>
      <c r="I72" s="3">
        <f t="shared" si="18"/>
        <v>0</v>
      </c>
      <c r="J72" s="3">
        <f t="shared" si="18"/>
        <v>24246.568</v>
      </c>
      <c r="K72" s="3">
        <f t="shared" si="18"/>
        <v>149845.87399999998</v>
      </c>
      <c r="L72" s="3">
        <f t="shared" si="18"/>
        <v>23108.362000000005</v>
      </c>
      <c r="M72" s="3">
        <f t="shared" si="18"/>
        <v>27993.902</v>
      </c>
    </row>
    <row r="73" spans="1:13" s="12" customFormat="1" ht="12.75">
      <c r="A73" s="4" t="s">
        <v>71</v>
      </c>
      <c r="C73" s="3">
        <f>+C9+C13+C17+C24+C25+C29+C30+C37+C40+C44+C45+C46+C47+C48+C53+C54+C57+C58+C59+C63+C67+C68</f>
        <v>829395.3109999999</v>
      </c>
      <c r="D73" s="3">
        <f aca="true" t="shared" si="19" ref="D73:M73">+D9+D13+D17+D24+D25+D29+D30+D37+D40+D44+D45+D46+D47+D48+D53+D54+D57+D58+D59+D63+D67+D68</f>
        <v>324575.735</v>
      </c>
      <c r="E73" s="3">
        <f t="shared" si="19"/>
        <v>174756.61500000002</v>
      </c>
      <c r="F73" s="3">
        <f t="shared" si="19"/>
        <v>146476.53499999997</v>
      </c>
      <c r="G73" s="3">
        <f t="shared" si="19"/>
        <v>15443.829</v>
      </c>
      <c r="H73" s="3">
        <f t="shared" si="19"/>
        <v>43142.43200000001</v>
      </c>
      <c r="I73" s="3">
        <f t="shared" si="19"/>
        <v>0</v>
      </c>
      <c r="J73" s="3">
        <f t="shared" si="19"/>
        <v>10938.604000000001</v>
      </c>
      <c r="K73" s="3">
        <f t="shared" si="19"/>
        <v>28815.144999999993</v>
      </c>
      <c r="L73" s="3">
        <f t="shared" si="19"/>
        <v>79387.74500000001</v>
      </c>
      <c r="M73" s="3">
        <f t="shared" si="19"/>
        <v>5858.671000000001</v>
      </c>
    </row>
    <row r="74" spans="1:13" s="12" customFormat="1" ht="12.75">
      <c r="A74" s="4" t="s">
        <v>72</v>
      </c>
      <c r="C74" s="3">
        <f>+C11+C15+C27+C32+C35+C49+C61+C65</f>
        <v>289255.082</v>
      </c>
      <c r="D74" s="3">
        <f>+D11+D15+D27+D32+D35+D49+D61+D65</f>
        <v>0</v>
      </c>
      <c r="E74" s="3">
        <f aca="true" t="shared" si="20" ref="E74:M74">+E11+E15+E27+E32+E35+E49+E61+E65</f>
        <v>35818.740000000005</v>
      </c>
      <c r="F74" s="3">
        <f t="shared" si="20"/>
        <v>253436.342</v>
      </c>
      <c r="G74" s="3">
        <f t="shared" si="20"/>
        <v>0</v>
      </c>
      <c r="H74" s="3">
        <f t="shared" si="20"/>
        <v>0</v>
      </c>
      <c r="I74" s="3">
        <f t="shared" si="20"/>
        <v>0</v>
      </c>
      <c r="J74" s="3">
        <f t="shared" si="20"/>
        <v>0</v>
      </c>
      <c r="K74" s="3">
        <f t="shared" si="20"/>
        <v>0</v>
      </c>
      <c r="L74" s="3">
        <f t="shared" si="20"/>
        <v>0</v>
      </c>
      <c r="M74" s="3">
        <f t="shared" si="20"/>
        <v>0</v>
      </c>
    </row>
    <row r="75" spans="1:13" s="12" customFormat="1" ht="12.75">
      <c r="A75" s="4" t="s">
        <v>73</v>
      </c>
      <c r="C75" s="3">
        <f>+C8+C12+C16+C19+C21+C23+C28+C33+C36+C39+C42+C50+C52+C56+C62+C66+C70</f>
        <v>2951660.423</v>
      </c>
      <c r="D75" s="3">
        <f aca="true" t="shared" si="21" ref="D75:M75">+D8+D12+D16+D19+D21+D23+D28+D33+D36+D39+D42+D50+D52+D56+D62+D66+D70</f>
        <v>1099243.4880000001</v>
      </c>
      <c r="E75" s="3">
        <f t="shared" si="21"/>
        <v>578182.0789999999</v>
      </c>
      <c r="F75" s="3">
        <f t="shared" si="21"/>
        <v>758773.344</v>
      </c>
      <c r="G75" s="3">
        <f t="shared" si="21"/>
        <v>15443.829</v>
      </c>
      <c r="H75" s="3">
        <f t="shared" si="21"/>
        <v>149822.812</v>
      </c>
      <c r="I75" s="3">
        <f t="shared" si="21"/>
        <v>0</v>
      </c>
      <c r="J75" s="3">
        <f t="shared" si="21"/>
        <v>35185.172</v>
      </c>
      <c r="K75" s="3">
        <f t="shared" si="21"/>
        <v>178661.01899999997</v>
      </c>
      <c r="L75" s="3">
        <f t="shared" si="21"/>
        <v>102496.107</v>
      </c>
      <c r="M75" s="3">
        <f t="shared" si="21"/>
        <v>33852.573000000004</v>
      </c>
    </row>
    <row r="76" spans="3:13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88"/>
  <sheetViews>
    <sheetView tabSelected="1" zoomScalePageLayoutView="0" workbookViewId="0" topLeftCell="A1">
      <selection activeCell="C1" sqref="C1"/>
    </sheetView>
  </sheetViews>
  <sheetFormatPr defaultColWidth="11.421875" defaultRowHeight="12.75"/>
  <cols>
    <col min="1" max="1" width="22.421875" style="0" customWidth="1"/>
    <col min="2" max="2" width="33.7109375" style="0" customWidth="1"/>
    <col min="9" max="9" width="10.421875" style="0" customWidth="1"/>
    <col min="10" max="10" width="8.8515625" style="0" customWidth="1"/>
    <col min="11" max="11" width="9.140625" style="0" customWidth="1"/>
    <col min="12" max="12" width="11.00390625" style="0" customWidth="1"/>
    <col min="13" max="13" width="9.8515625" style="0" customWidth="1"/>
  </cols>
  <sheetData>
    <row r="1" ht="12.75">
      <c r="A1" s="4" t="s">
        <v>75</v>
      </c>
    </row>
    <row r="2" ht="12.75">
      <c r="A2" s="4" t="s">
        <v>0</v>
      </c>
    </row>
    <row r="3" spans="1:3" ht="12.75">
      <c r="A3" s="4"/>
      <c r="C3" s="8"/>
    </row>
    <row r="4" ht="12.75">
      <c r="A4" s="4" t="s">
        <v>74</v>
      </c>
    </row>
    <row r="6" spans="1:13" ht="12.75">
      <c r="A6" s="4" t="s">
        <v>3</v>
      </c>
      <c r="B6" s="4" t="s">
        <v>4</v>
      </c>
      <c r="C6" s="5" t="s">
        <v>5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10</v>
      </c>
      <c r="I6" s="5" t="s">
        <v>11</v>
      </c>
      <c r="J6" s="5" t="s">
        <v>12</v>
      </c>
      <c r="K6" s="5" t="s">
        <v>13</v>
      </c>
      <c r="L6" s="5" t="s">
        <v>14</v>
      </c>
      <c r="M6" s="5" t="s">
        <v>15</v>
      </c>
    </row>
    <row r="7" spans="1:13" s="9" customFormat="1" ht="12.75">
      <c r="A7" s="9" t="s">
        <v>16</v>
      </c>
      <c r="B7" s="9" t="s">
        <v>17</v>
      </c>
      <c r="C7" s="14">
        <f>SUM(D7:M7)</f>
        <v>28886</v>
      </c>
      <c r="D7" s="16">
        <v>24026</v>
      </c>
      <c r="E7" s="16">
        <v>3767</v>
      </c>
      <c r="F7" s="16">
        <v>32</v>
      </c>
      <c r="G7" s="16">
        <v>0</v>
      </c>
      <c r="H7" s="16">
        <v>15</v>
      </c>
      <c r="I7" s="16">
        <v>0</v>
      </c>
      <c r="J7" s="16">
        <v>14</v>
      </c>
      <c r="K7" s="16">
        <v>523</v>
      </c>
      <c r="L7" s="16">
        <v>401</v>
      </c>
      <c r="M7" s="16">
        <v>108</v>
      </c>
    </row>
    <row r="8" spans="1:13" s="11" customFormat="1" ht="12.75">
      <c r="A8" s="10" t="s">
        <v>18</v>
      </c>
      <c r="C8" s="15">
        <f aca="true" t="shared" si="0" ref="C8:C70">SUM(D8:M8)</f>
        <v>28886</v>
      </c>
      <c r="D8" s="15">
        <f>+D7</f>
        <v>24026</v>
      </c>
      <c r="E8" s="15">
        <f aca="true" t="shared" si="1" ref="E8:M8">+E7</f>
        <v>3767</v>
      </c>
      <c r="F8" s="15">
        <f t="shared" si="1"/>
        <v>32</v>
      </c>
      <c r="G8" s="15">
        <f t="shared" si="1"/>
        <v>0</v>
      </c>
      <c r="H8" s="15">
        <f t="shared" si="1"/>
        <v>15</v>
      </c>
      <c r="I8" s="15">
        <f t="shared" si="1"/>
        <v>0</v>
      </c>
      <c r="J8" s="15">
        <f t="shared" si="1"/>
        <v>14</v>
      </c>
      <c r="K8" s="15">
        <f t="shared" si="1"/>
        <v>523</v>
      </c>
      <c r="L8" s="15">
        <f t="shared" si="1"/>
        <v>401</v>
      </c>
      <c r="M8" s="15">
        <f t="shared" si="1"/>
        <v>108</v>
      </c>
    </row>
    <row r="9" spans="1:13" s="9" customFormat="1" ht="12.75">
      <c r="A9" s="9" t="s">
        <v>19</v>
      </c>
      <c r="B9" s="9" t="s">
        <v>20</v>
      </c>
      <c r="C9" s="14">
        <f t="shared" si="0"/>
        <v>51691</v>
      </c>
      <c r="D9" s="16">
        <v>45968</v>
      </c>
      <c r="E9" s="16">
        <v>4620</v>
      </c>
      <c r="F9" s="16">
        <v>59</v>
      </c>
      <c r="G9" s="16">
        <v>1</v>
      </c>
      <c r="H9" s="16">
        <v>1</v>
      </c>
      <c r="I9" s="16">
        <v>0</v>
      </c>
      <c r="J9" s="16">
        <v>0</v>
      </c>
      <c r="K9" s="16">
        <v>495</v>
      </c>
      <c r="L9" s="16">
        <v>0</v>
      </c>
      <c r="M9" s="16">
        <v>547</v>
      </c>
    </row>
    <row r="10" spans="1:13" s="9" customFormat="1" ht="12.75">
      <c r="A10" s="9" t="s">
        <v>19</v>
      </c>
      <c r="B10" s="9" t="s">
        <v>17</v>
      </c>
      <c r="C10" s="14">
        <f t="shared" si="0"/>
        <v>2758</v>
      </c>
      <c r="D10" s="16">
        <v>2034</v>
      </c>
      <c r="E10" s="16">
        <v>222</v>
      </c>
      <c r="F10" s="16">
        <v>8</v>
      </c>
      <c r="G10" s="16">
        <v>0</v>
      </c>
      <c r="H10" s="16">
        <v>9</v>
      </c>
      <c r="I10" s="16">
        <v>0</v>
      </c>
      <c r="J10" s="16">
        <v>11</v>
      </c>
      <c r="K10" s="16">
        <v>96</v>
      </c>
      <c r="L10" s="16">
        <v>364</v>
      </c>
      <c r="M10" s="16">
        <v>14</v>
      </c>
    </row>
    <row r="11" spans="1:13" s="9" customFormat="1" ht="12.75">
      <c r="A11" s="9" t="s">
        <v>19</v>
      </c>
      <c r="B11" s="9" t="s">
        <v>21</v>
      </c>
      <c r="C11" s="14">
        <f t="shared" si="0"/>
        <v>5</v>
      </c>
      <c r="D11" s="14">
        <v>0</v>
      </c>
      <c r="E11" s="14">
        <v>4</v>
      </c>
      <c r="F11" s="14">
        <v>1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</row>
    <row r="12" spans="1:13" s="11" customFormat="1" ht="12.75">
      <c r="A12" s="10" t="s">
        <v>22</v>
      </c>
      <c r="C12" s="15">
        <f t="shared" si="0"/>
        <v>54454</v>
      </c>
      <c r="D12" s="15">
        <f>+D9+D10+D11</f>
        <v>48002</v>
      </c>
      <c r="E12" s="15">
        <f aca="true" t="shared" si="2" ref="E12:M12">+E9+E10+E11</f>
        <v>4846</v>
      </c>
      <c r="F12" s="15">
        <f t="shared" si="2"/>
        <v>68</v>
      </c>
      <c r="G12" s="15">
        <f t="shared" si="2"/>
        <v>1</v>
      </c>
      <c r="H12" s="15">
        <f t="shared" si="2"/>
        <v>10</v>
      </c>
      <c r="I12" s="15">
        <f t="shared" si="2"/>
        <v>0</v>
      </c>
      <c r="J12" s="15">
        <f t="shared" si="2"/>
        <v>11</v>
      </c>
      <c r="K12" s="15">
        <f t="shared" si="2"/>
        <v>591</v>
      </c>
      <c r="L12" s="15">
        <f t="shared" si="2"/>
        <v>364</v>
      </c>
      <c r="M12" s="15">
        <f t="shared" si="2"/>
        <v>561</v>
      </c>
    </row>
    <row r="13" spans="1:13" s="9" customFormat="1" ht="12.75">
      <c r="A13" s="9" t="s">
        <v>23</v>
      </c>
      <c r="B13" s="9" t="s">
        <v>24</v>
      </c>
      <c r="C13" s="14">
        <f t="shared" si="0"/>
        <v>1927</v>
      </c>
      <c r="D13" s="16">
        <v>1109</v>
      </c>
      <c r="E13" s="16">
        <v>193</v>
      </c>
      <c r="F13" s="16">
        <v>6</v>
      </c>
      <c r="G13" s="16">
        <v>0</v>
      </c>
      <c r="H13" s="16">
        <v>2</v>
      </c>
      <c r="I13" s="16">
        <v>0</v>
      </c>
      <c r="J13" s="16">
        <v>0</v>
      </c>
      <c r="K13" s="16">
        <v>52</v>
      </c>
      <c r="L13" s="16">
        <v>565</v>
      </c>
      <c r="M13" s="16">
        <v>0</v>
      </c>
    </row>
    <row r="14" spans="1:13" s="9" customFormat="1" ht="12.75">
      <c r="A14" s="9" t="s">
        <v>23</v>
      </c>
      <c r="B14" s="9" t="s">
        <v>17</v>
      </c>
      <c r="C14" s="14">
        <f t="shared" si="0"/>
        <v>13907</v>
      </c>
      <c r="D14" s="16">
        <v>11844</v>
      </c>
      <c r="E14" s="16">
        <v>1379</v>
      </c>
      <c r="F14" s="16">
        <v>42</v>
      </c>
      <c r="G14" s="16">
        <v>0</v>
      </c>
      <c r="H14" s="16">
        <v>16</v>
      </c>
      <c r="I14" s="16">
        <v>0</v>
      </c>
      <c r="J14" s="16">
        <v>0</v>
      </c>
      <c r="K14" s="16">
        <v>311</v>
      </c>
      <c r="L14" s="16">
        <v>292</v>
      </c>
      <c r="M14" s="16">
        <v>23</v>
      </c>
    </row>
    <row r="15" spans="1:13" s="9" customFormat="1" ht="12.75">
      <c r="A15" s="9" t="s">
        <v>23</v>
      </c>
      <c r="B15" s="9" t="s">
        <v>21</v>
      </c>
      <c r="C15" s="14">
        <f t="shared" si="0"/>
        <v>6</v>
      </c>
      <c r="D15" s="14">
        <v>0</v>
      </c>
      <c r="E15" s="14">
        <v>3</v>
      </c>
      <c r="F15" s="14">
        <v>3</v>
      </c>
      <c r="G15" s="14">
        <v>0</v>
      </c>
      <c r="H15" s="14">
        <v>0</v>
      </c>
      <c r="I15" s="14">
        <v>0</v>
      </c>
      <c r="J15" s="14">
        <v>0</v>
      </c>
      <c r="K15" s="14">
        <v>0</v>
      </c>
      <c r="L15" s="14">
        <v>0</v>
      </c>
      <c r="M15" s="14">
        <v>0</v>
      </c>
    </row>
    <row r="16" spans="1:13" s="11" customFormat="1" ht="12.75">
      <c r="A16" s="10" t="s">
        <v>25</v>
      </c>
      <c r="C16" s="15">
        <f t="shared" si="0"/>
        <v>15840</v>
      </c>
      <c r="D16" s="15">
        <f>+D13+D14+D15</f>
        <v>12953</v>
      </c>
      <c r="E16" s="15">
        <f aca="true" t="shared" si="3" ref="E16:M16">+E13+E14+E15</f>
        <v>1575</v>
      </c>
      <c r="F16" s="15">
        <f t="shared" si="3"/>
        <v>51</v>
      </c>
      <c r="G16" s="15">
        <f t="shared" si="3"/>
        <v>0</v>
      </c>
      <c r="H16" s="15">
        <f t="shared" si="3"/>
        <v>18</v>
      </c>
      <c r="I16" s="15">
        <f t="shared" si="3"/>
        <v>0</v>
      </c>
      <c r="J16" s="15">
        <f t="shared" si="3"/>
        <v>0</v>
      </c>
      <c r="K16" s="15">
        <f t="shared" si="3"/>
        <v>363</v>
      </c>
      <c r="L16" s="15">
        <f t="shared" si="3"/>
        <v>857</v>
      </c>
      <c r="M16" s="15">
        <f t="shared" si="3"/>
        <v>23</v>
      </c>
    </row>
    <row r="17" spans="1:13" s="9" customFormat="1" ht="12.75">
      <c r="A17" s="9" t="s">
        <v>26</v>
      </c>
      <c r="B17" s="9" t="s">
        <v>27</v>
      </c>
      <c r="C17" s="14">
        <f t="shared" si="0"/>
        <v>6213</v>
      </c>
      <c r="D17" s="16">
        <v>3300</v>
      </c>
      <c r="E17" s="16">
        <v>1227</v>
      </c>
      <c r="F17" s="16">
        <v>12</v>
      </c>
      <c r="G17" s="16">
        <v>0</v>
      </c>
      <c r="H17" s="16">
        <v>2</v>
      </c>
      <c r="I17" s="16">
        <v>0</v>
      </c>
      <c r="J17" s="16">
        <v>1</v>
      </c>
      <c r="K17" s="16">
        <v>189</v>
      </c>
      <c r="L17" s="16">
        <v>1482</v>
      </c>
      <c r="M17" s="16">
        <v>0</v>
      </c>
    </row>
    <row r="18" spans="1:13" s="9" customFormat="1" ht="12.75">
      <c r="A18" s="9" t="s">
        <v>26</v>
      </c>
      <c r="B18" s="9" t="s">
        <v>17</v>
      </c>
      <c r="C18" s="14">
        <f t="shared" si="0"/>
        <v>18706</v>
      </c>
      <c r="D18" s="16">
        <v>15647</v>
      </c>
      <c r="E18" s="16">
        <v>2479</v>
      </c>
      <c r="F18" s="16">
        <v>33</v>
      </c>
      <c r="G18" s="16">
        <v>0</v>
      </c>
      <c r="H18" s="16">
        <v>5</v>
      </c>
      <c r="I18" s="16">
        <v>0</v>
      </c>
      <c r="J18" s="16">
        <v>6</v>
      </c>
      <c r="K18" s="16">
        <v>348</v>
      </c>
      <c r="L18" s="16">
        <v>90</v>
      </c>
      <c r="M18" s="16">
        <v>98</v>
      </c>
    </row>
    <row r="19" spans="1:13" s="11" customFormat="1" ht="12.75">
      <c r="A19" s="10" t="s">
        <v>28</v>
      </c>
      <c r="C19" s="15">
        <f t="shared" si="0"/>
        <v>24919</v>
      </c>
      <c r="D19" s="15">
        <f>+D17+D18</f>
        <v>18947</v>
      </c>
      <c r="E19" s="15">
        <f aca="true" t="shared" si="4" ref="E19:M19">+E17+E18</f>
        <v>3706</v>
      </c>
      <c r="F19" s="15">
        <f t="shared" si="4"/>
        <v>45</v>
      </c>
      <c r="G19" s="15">
        <f t="shared" si="4"/>
        <v>0</v>
      </c>
      <c r="H19" s="15">
        <f t="shared" si="4"/>
        <v>7</v>
      </c>
      <c r="I19" s="15">
        <f t="shared" si="4"/>
        <v>0</v>
      </c>
      <c r="J19" s="15">
        <f t="shared" si="4"/>
        <v>7</v>
      </c>
      <c r="K19" s="15">
        <f t="shared" si="4"/>
        <v>537</v>
      </c>
      <c r="L19" s="15">
        <f t="shared" si="4"/>
        <v>1572</v>
      </c>
      <c r="M19" s="15">
        <f t="shared" si="4"/>
        <v>98</v>
      </c>
    </row>
    <row r="20" spans="1:13" s="9" customFormat="1" ht="12.75">
      <c r="A20" s="9" t="s">
        <v>29</v>
      </c>
      <c r="B20" s="9" t="s">
        <v>17</v>
      </c>
      <c r="C20" s="14">
        <f t="shared" si="0"/>
        <v>8740</v>
      </c>
      <c r="D20" s="16">
        <v>6935</v>
      </c>
      <c r="E20" s="16">
        <v>879</v>
      </c>
      <c r="F20" s="16">
        <v>2</v>
      </c>
      <c r="G20" s="16">
        <v>0</v>
      </c>
      <c r="H20" s="16">
        <v>9</v>
      </c>
      <c r="I20" s="16">
        <v>0</v>
      </c>
      <c r="J20" s="16">
        <v>4</v>
      </c>
      <c r="K20" s="16">
        <v>235</v>
      </c>
      <c r="L20" s="16">
        <v>664</v>
      </c>
      <c r="M20" s="16">
        <v>12</v>
      </c>
    </row>
    <row r="21" spans="1:13" s="11" customFormat="1" ht="12.75">
      <c r="A21" s="10" t="s">
        <v>30</v>
      </c>
      <c r="C21" s="15">
        <f t="shared" si="0"/>
        <v>8740</v>
      </c>
      <c r="D21" s="15">
        <f>+D20</f>
        <v>6935</v>
      </c>
      <c r="E21" s="15">
        <f aca="true" t="shared" si="5" ref="E21:M21">+E20</f>
        <v>879</v>
      </c>
      <c r="F21" s="15">
        <f t="shared" si="5"/>
        <v>2</v>
      </c>
      <c r="G21" s="15">
        <f t="shared" si="5"/>
        <v>0</v>
      </c>
      <c r="H21" s="15">
        <f t="shared" si="5"/>
        <v>9</v>
      </c>
      <c r="I21" s="15">
        <f t="shared" si="5"/>
        <v>0</v>
      </c>
      <c r="J21" s="15">
        <f t="shared" si="5"/>
        <v>4</v>
      </c>
      <c r="K21" s="15">
        <f t="shared" si="5"/>
        <v>235</v>
      </c>
      <c r="L21" s="15">
        <f t="shared" si="5"/>
        <v>664</v>
      </c>
      <c r="M21" s="15">
        <f t="shared" si="5"/>
        <v>12</v>
      </c>
    </row>
    <row r="22" spans="1:13" s="9" customFormat="1" ht="12.75">
      <c r="A22" s="9" t="s">
        <v>31</v>
      </c>
      <c r="B22" s="9" t="s">
        <v>17</v>
      </c>
      <c r="C22" s="14">
        <f t="shared" si="0"/>
        <v>4491</v>
      </c>
      <c r="D22" s="16">
        <v>3391</v>
      </c>
      <c r="E22" s="16">
        <v>331</v>
      </c>
      <c r="F22" s="16">
        <v>3</v>
      </c>
      <c r="G22" s="16">
        <v>0</v>
      </c>
      <c r="H22" s="16">
        <v>5</v>
      </c>
      <c r="I22" s="16">
        <v>0</v>
      </c>
      <c r="J22" s="16">
        <v>5</v>
      </c>
      <c r="K22" s="16">
        <v>145</v>
      </c>
      <c r="L22" s="16">
        <v>606</v>
      </c>
      <c r="M22" s="16">
        <v>5</v>
      </c>
    </row>
    <row r="23" spans="1:13" s="11" customFormat="1" ht="12.75">
      <c r="A23" s="10" t="s">
        <v>32</v>
      </c>
      <c r="C23" s="15">
        <f t="shared" si="0"/>
        <v>4491</v>
      </c>
      <c r="D23" s="15">
        <f>+D22</f>
        <v>3391</v>
      </c>
      <c r="E23" s="15">
        <f aca="true" t="shared" si="6" ref="E23:M23">+E22</f>
        <v>331</v>
      </c>
      <c r="F23" s="15">
        <f t="shared" si="6"/>
        <v>3</v>
      </c>
      <c r="G23" s="15">
        <f t="shared" si="6"/>
        <v>0</v>
      </c>
      <c r="H23" s="15">
        <f t="shared" si="6"/>
        <v>5</v>
      </c>
      <c r="I23" s="15">
        <f t="shared" si="6"/>
        <v>0</v>
      </c>
      <c r="J23" s="15">
        <f t="shared" si="6"/>
        <v>5</v>
      </c>
      <c r="K23" s="15">
        <f t="shared" si="6"/>
        <v>145</v>
      </c>
      <c r="L23" s="15">
        <f t="shared" si="6"/>
        <v>606</v>
      </c>
      <c r="M23" s="15">
        <f t="shared" si="6"/>
        <v>5</v>
      </c>
    </row>
    <row r="24" spans="1:13" s="9" customFormat="1" ht="12.75">
      <c r="A24" s="9" t="s">
        <v>33</v>
      </c>
      <c r="B24" s="9" t="s">
        <v>34</v>
      </c>
      <c r="C24" s="14">
        <f t="shared" si="0"/>
        <v>597</v>
      </c>
      <c r="D24" s="16">
        <v>0</v>
      </c>
      <c r="E24" s="16">
        <v>144</v>
      </c>
      <c r="F24" s="16">
        <v>12</v>
      </c>
      <c r="G24" s="16">
        <v>0</v>
      </c>
      <c r="H24" s="16">
        <v>1</v>
      </c>
      <c r="I24" s="16">
        <v>0</v>
      </c>
      <c r="J24" s="16">
        <v>0</v>
      </c>
      <c r="K24" s="16">
        <v>21</v>
      </c>
      <c r="L24" s="16">
        <v>419</v>
      </c>
      <c r="M24" s="16">
        <v>0</v>
      </c>
    </row>
    <row r="25" spans="1:13" s="9" customFormat="1" ht="12.75">
      <c r="A25" s="9" t="s">
        <v>33</v>
      </c>
      <c r="B25" s="9" t="s">
        <v>35</v>
      </c>
      <c r="C25" s="14">
        <f t="shared" si="0"/>
        <v>103</v>
      </c>
      <c r="D25" s="16">
        <v>0</v>
      </c>
      <c r="E25" s="16">
        <v>2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4</v>
      </c>
      <c r="L25" s="16">
        <v>97</v>
      </c>
      <c r="M25" s="16">
        <v>0</v>
      </c>
    </row>
    <row r="26" spans="1:13" s="9" customFormat="1" ht="12.75">
      <c r="A26" s="9" t="s">
        <v>33</v>
      </c>
      <c r="B26" s="9" t="s">
        <v>17</v>
      </c>
      <c r="C26" s="14">
        <f t="shared" si="0"/>
        <v>20294</v>
      </c>
      <c r="D26" s="16">
        <v>17073</v>
      </c>
      <c r="E26" s="16">
        <v>2534</v>
      </c>
      <c r="F26" s="16">
        <v>14</v>
      </c>
      <c r="G26" s="16">
        <v>0</v>
      </c>
      <c r="H26" s="16">
        <v>4</v>
      </c>
      <c r="I26" s="16">
        <v>0</v>
      </c>
      <c r="J26" s="16">
        <v>0</v>
      </c>
      <c r="K26" s="16">
        <v>327</v>
      </c>
      <c r="L26" s="16">
        <v>332</v>
      </c>
      <c r="M26" s="16">
        <v>10</v>
      </c>
    </row>
    <row r="27" spans="1:13" s="9" customFormat="1" ht="12.75">
      <c r="A27" s="9" t="s">
        <v>33</v>
      </c>
      <c r="B27" s="9" t="s">
        <v>21</v>
      </c>
      <c r="C27" s="14">
        <f t="shared" si="0"/>
        <v>3</v>
      </c>
      <c r="D27" s="14">
        <v>0</v>
      </c>
      <c r="E27" s="14">
        <v>1</v>
      </c>
      <c r="F27" s="14">
        <v>2</v>
      </c>
      <c r="G27" s="14">
        <v>0</v>
      </c>
      <c r="H27" s="14">
        <v>0</v>
      </c>
      <c r="I27" s="14">
        <v>0</v>
      </c>
      <c r="J27" s="14">
        <v>0</v>
      </c>
      <c r="K27" s="14">
        <v>0</v>
      </c>
      <c r="L27" s="14">
        <v>0</v>
      </c>
      <c r="M27" s="14">
        <v>0</v>
      </c>
    </row>
    <row r="28" spans="1:13" s="11" customFormat="1" ht="12.75">
      <c r="A28" s="10" t="s">
        <v>36</v>
      </c>
      <c r="C28" s="15">
        <f t="shared" si="0"/>
        <v>20997</v>
      </c>
      <c r="D28" s="15">
        <f>+D24+D25+D26+D27</f>
        <v>17073</v>
      </c>
      <c r="E28" s="15">
        <f aca="true" t="shared" si="7" ref="E28:M28">+E24+E25+E26+E27</f>
        <v>2681</v>
      </c>
      <c r="F28" s="15">
        <f t="shared" si="7"/>
        <v>28</v>
      </c>
      <c r="G28" s="15">
        <f t="shared" si="7"/>
        <v>0</v>
      </c>
      <c r="H28" s="15">
        <f t="shared" si="7"/>
        <v>5</v>
      </c>
      <c r="I28" s="15">
        <f t="shared" si="7"/>
        <v>0</v>
      </c>
      <c r="J28" s="15">
        <f t="shared" si="7"/>
        <v>0</v>
      </c>
      <c r="K28" s="15">
        <f t="shared" si="7"/>
        <v>352</v>
      </c>
      <c r="L28" s="15">
        <f t="shared" si="7"/>
        <v>848</v>
      </c>
      <c r="M28" s="15">
        <f t="shared" si="7"/>
        <v>10</v>
      </c>
    </row>
    <row r="29" spans="1:13" s="9" customFormat="1" ht="12.75">
      <c r="A29" s="9" t="s">
        <v>37</v>
      </c>
      <c r="B29" s="9" t="s">
        <v>38</v>
      </c>
      <c r="C29" s="14">
        <f t="shared" si="0"/>
        <v>2259</v>
      </c>
      <c r="D29" s="16">
        <v>1442</v>
      </c>
      <c r="E29" s="16">
        <v>248</v>
      </c>
      <c r="F29" s="16">
        <v>37</v>
      </c>
      <c r="G29" s="16">
        <v>0</v>
      </c>
      <c r="H29" s="16">
        <v>1</v>
      </c>
      <c r="I29" s="16">
        <v>0</v>
      </c>
      <c r="J29" s="16">
        <v>0</v>
      </c>
      <c r="K29" s="16">
        <v>77</v>
      </c>
      <c r="L29" s="16">
        <v>454</v>
      </c>
      <c r="M29" s="16">
        <v>0</v>
      </c>
    </row>
    <row r="30" spans="1:13" s="9" customFormat="1" ht="12.75">
      <c r="A30" s="9" t="s">
        <v>37</v>
      </c>
      <c r="B30" s="9" t="s">
        <v>39</v>
      </c>
      <c r="C30" s="14">
        <f t="shared" si="0"/>
        <v>37013</v>
      </c>
      <c r="D30" s="16">
        <v>32777</v>
      </c>
      <c r="E30" s="16">
        <v>3229</v>
      </c>
      <c r="F30" s="16">
        <v>251</v>
      </c>
      <c r="G30" s="16">
        <v>1</v>
      </c>
      <c r="H30" s="16">
        <v>1</v>
      </c>
      <c r="I30" s="16">
        <v>0</v>
      </c>
      <c r="J30" s="16">
        <v>0</v>
      </c>
      <c r="K30" s="16">
        <v>316</v>
      </c>
      <c r="L30" s="16">
        <v>438</v>
      </c>
      <c r="M30" s="16">
        <v>0</v>
      </c>
    </row>
    <row r="31" spans="1:13" s="9" customFormat="1" ht="12.75">
      <c r="A31" s="9" t="s">
        <v>37</v>
      </c>
      <c r="B31" s="9" t="s">
        <v>17</v>
      </c>
      <c r="C31" s="14">
        <f t="shared" si="0"/>
        <v>9109</v>
      </c>
      <c r="D31" s="16">
        <v>6828</v>
      </c>
      <c r="E31" s="16">
        <v>1257</v>
      </c>
      <c r="F31" s="16">
        <v>16</v>
      </c>
      <c r="G31" s="16">
        <v>0</v>
      </c>
      <c r="H31" s="16">
        <v>14</v>
      </c>
      <c r="I31" s="16">
        <v>0</v>
      </c>
      <c r="J31" s="16">
        <v>3</v>
      </c>
      <c r="K31" s="16">
        <v>207</v>
      </c>
      <c r="L31" s="16">
        <v>733</v>
      </c>
      <c r="M31" s="16">
        <v>51</v>
      </c>
    </row>
    <row r="32" spans="1:13" s="9" customFormat="1" ht="12.75">
      <c r="A32" s="9" t="s">
        <v>37</v>
      </c>
      <c r="B32" s="9" t="s">
        <v>21</v>
      </c>
      <c r="C32" s="14">
        <f t="shared" si="0"/>
        <v>3</v>
      </c>
      <c r="D32" s="14">
        <v>0</v>
      </c>
      <c r="E32" s="14">
        <v>0</v>
      </c>
      <c r="F32" s="14">
        <v>3</v>
      </c>
      <c r="G32" s="14">
        <v>0</v>
      </c>
      <c r="H32" s="14">
        <v>0</v>
      </c>
      <c r="I32" s="14">
        <v>0</v>
      </c>
      <c r="J32" s="14">
        <v>0</v>
      </c>
      <c r="K32" s="14">
        <v>0</v>
      </c>
      <c r="L32" s="14">
        <v>0</v>
      </c>
      <c r="M32" s="14">
        <v>0</v>
      </c>
    </row>
    <row r="33" spans="1:13" s="11" customFormat="1" ht="12.75">
      <c r="A33" s="10" t="s">
        <v>40</v>
      </c>
      <c r="C33" s="15">
        <f t="shared" si="0"/>
        <v>48384</v>
      </c>
      <c r="D33" s="15">
        <f>+D29+D30+D31+D32</f>
        <v>41047</v>
      </c>
      <c r="E33" s="15">
        <f aca="true" t="shared" si="8" ref="E33:M33">+E29+E30+E31+E32</f>
        <v>4734</v>
      </c>
      <c r="F33" s="15">
        <f t="shared" si="8"/>
        <v>307</v>
      </c>
      <c r="G33" s="15">
        <f t="shared" si="8"/>
        <v>1</v>
      </c>
      <c r="H33" s="15">
        <f t="shared" si="8"/>
        <v>16</v>
      </c>
      <c r="I33" s="15">
        <f t="shared" si="8"/>
        <v>0</v>
      </c>
      <c r="J33" s="15">
        <f t="shared" si="8"/>
        <v>3</v>
      </c>
      <c r="K33" s="15">
        <f t="shared" si="8"/>
        <v>600</v>
      </c>
      <c r="L33" s="15">
        <f t="shared" si="8"/>
        <v>1625</v>
      </c>
      <c r="M33" s="15">
        <f t="shared" si="8"/>
        <v>51</v>
      </c>
    </row>
    <row r="34" spans="1:13" s="9" customFormat="1" ht="12.75">
      <c r="A34" s="9" t="s">
        <v>41</v>
      </c>
      <c r="B34" s="9" t="s">
        <v>17</v>
      </c>
      <c r="C34" s="14">
        <f t="shared" si="0"/>
        <v>4796</v>
      </c>
      <c r="D34" s="16">
        <v>3714</v>
      </c>
      <c r="E34" s="16">
        <v>629</v>
      </c>
      <c r="F34" s="16">
        <v>1</v>
      </c>
      <c r="G34" s="16">
        <v>0</v>
      </c>
      <c r="H34" s="16">
        <v>9</v>
      </c>
      <c r="I34" s="16">
        <v>0</v>
      </c>
      <c r="J34" s="16">
        <v>1</v>
      </c>
      <c r="K34" s="16">
        <v>201</v>
      </c>
      <c r="L34" s="16">
        <v>217</v>
      </c>
      <c r="M34" s="16">
        <v>24</v>
      </c>
    </row>
    <row r="35" spans="1:13" s="9" customFormat="1" ht="12.75">
      <c r="A35" s="9" t="s">
        <v>41</v>
      </c>
      <c r="B35" s="9" t="s">
        <v>21</v>
      </c>
      <c r="C35" s="14">
        <f t="shared" si="0"/>
        <v>1</v>
      </c>
      <c r="D35" s="14">
        <v>0</v>
      </c>
      <c r="E35" s="14">
        <v>0</v>
      </c>
      <c r="F35" s="14">
        <v>1</v>
      </c>
      <c r="G35" s="14">
        <v>0</v>
      </c>
      <c r="H35" s="14">
        <v>0</v>
      </c>
      <c r="I35" s="14">
        <v>0</v>
      </c>
      <c r="J35" s="14">
        <v>0</v>
      </c>
      <c r="K35" s="14">
        <v>0</v>
      </c>
      <c r="L35" s="14">
        <v>0</v>
      </c>
      <c r="M35" s="14">
        <v>0</v>
      </c>
    </row>
    <row r="36" spans="1:13" s="12" customFormat="1" ht="12.75">
      <c r="A36" s="4" t="s">
        <v>42</v>
      </c>
      <c r="C36" s="3">
        <f t="shared" si="0"/>
        <v>4797</v>
      </c>
      <c r="D36" s="3">
        <f>+D34+D35</f>
        <v>3714</v>
      </c>
      <c r="E36" s="3">
        <f aca="true" t="shared" si="9" ref="E36:M36">+E34+E35</f>
        <v>629</v>
      </c>
      <c r="F36" s="3">
        <f t="shared" si="9"/>
        <v>2</v>
      </c>
      <c r="G36" s="3">
        <f t="shared" si="9"/>
        <v>0</v>
      </c>
      <c r="H36" s="3">
        <f t="shared" si="9"/>
        <v>9</v>
      </c>
      <c r="I36" s="3">
        <f t="shared" si="9"/>
        <v>0</v>
      </c>
      <c r="J36" s="3">
        <f t="shared" si="9"/>
        <v>1</v>
      </c>
      <c r="K36" s="3">
        <f t="shared" si="9"/>
        <v>201</v>
      </c>
      <c r="L36" s="3">
        <f t="shared" si="9"/>
        <v>217</v>
      </c>
      <c r="M36" s="3">
        <f t="shared" si="9"/>
        <v>24</v>
      </c>
    </row>
    <row r="37" spans="1:13" s="9" customFormat="1" ht="12.75">
      <c r="A37" s="9" t="s">
        <v>43</v>
      </c>
      <c r="B37" s="9" t="s">
        <v>44</v>
      </c>
      <c r="C37" s="14">
        <f t="shared" si="0"/>
        <v>10518</v>
      </c>
      <c r="D37" s="16">
        <v>8522</v>
      </c>
      <c r="E37" s="16">
        <v>926</v>
      </c>
      <c r="F37" s="16">
        <v>26</v>
      </c>
      <c r="G37" s="16">
        <v>1</v>
      </c>
      <c r="H37" s="16">
        <v>4</v>
      </c>
      <c r="I37" s="16">
        <v>0</v>
      </c>
      <c r="J37" s="16">
        <v>2</v>
      </c>
      <c r="K37" s="16">
        <v>149</v>
      </c>
      <c r="L37" s="16">
        <v>888</v>
      </c>
      <c r="M37" s="16">
        <v>0</v>
      </c>
    </row>
    <row r="38" spans="1:13" s="9" customFormat="1" ht="12.75">
      <c r="A38" s="9" t="s">
        <v>43</v>
      </c>
      <c r="B38" s="9" t="s">
        <v>17</v>
      </c>
      <c r="C38" s="14">
        <f t="shared" si="0"/>
        <v>10686</v>
      </c>
      <c r="D38" s="16">
        <v>8959</v>
      </c>
      <c r="E38" s="16">
        <v>790</v>
      </c>
      <c r="F38" s="16">
        <v>5</v>
      </c>
      <c r="G38" s="16">
        <v>0</v>
      </c>
      <c r="H38" s="16">
        <v>19</v>
      </c>
      <c r="I38" s="16">
        <v>0</v>
      </c>
      <c r="J38" s="16">
        <v>0</v>
      </c>
      <c r="K38" s="16">
        <v>264</v>
      </c>
      <c r="L38" s="16">
        <v>601</v>
      </c>
      <c r="M38" s="16">
        <v>48</v>
      </c>
    </row>
    <row r="39" spans="1:13" s="11" customFormat="1" ht="12.75">
      <c r="A39" s="10" t="s">
        <v>45</v>
      </c>
      <c r="C39" s="15">
        <f t="shared" si="0"/>
        <v>21204</v>
      </c>
      <c r="D39" s="15">
        <f>+D37+D38</f>
        <v>17481</v>
      </c>
      <c r="E39" s="15">
        <f aca="true" t="shared" si="10" ref="E39:M39">+E37+E38</f>
        <v>1716</v>
      </c>
      <c r="F39" s="15">
        <f t="shared" si="10"/>
        <v>31</v>
      </c>
      <c r="G39" s="15">
        <f t="shared" si="10"/>
        <v>1</v>
      </c>
      <c r="H39" s="15">
        <f t="shared" si="10"/>
        <v>23</v>
      </c>
      <c r="I39" s="15">
        <f t="shared" si="10"/>
        <v>0</v>
      </c>
      <c r="J39" s="15">
        <f t="shared" si="10"/>
        <v>2</v>
      </c>
      <c r="K39" s="15">
        <f t="shared" si="10"/>
        <v>413</v>
      </c>
      <c r="L39" s="15">
        <f t="shared" si="10"/>
        <v>1489</v>
      </c>
      <c r="M39" s="15">
        <f t="shared" si="10"/>
        <v>48</v>
      </c>
    </row>
    <row r="40" spans="1:13" s="9" customFormat="1" ht="12.75">
      <c r="A40" s="9" t="s">
        <v>46</v>
      </c>
      <c r="B40" s="9" t="s">
        <v>35</v>
      </c>
      <c r="C40" s="14">
        <f t="shared" si="0"/>
        <v>472</v>
      </c>
      <c r="D40" s="16">
        <v>0</v>
      </c>
      <c r="E40" s="16">
        <v>13</v>
      </c>
      <c r="F40" s="16">
        <v>5</v>
      </c>
      <c r="G40" s="16">
        <v>1</v>
      </c>
      <c r="H40" s="16">
        <v>2</v>
      </c>
      <c r="I40" s="16">
        <v>0</v>
      </c>
      <c r="J40" s="16">
        <v>0</v>
      </c>
      <c r="K40" s="16">
        <v>31</v>
      </c>
      <c r="L40" s="16">
        <v>420</v>
      </c>
      <c r="M40" s="16">
        <v>0</v>
      </c>
    </row>
    <row r="41" spans="1:13" s="9" customFormat="1" ht="12.75">
      <c r="A41" s="9" t="s">
        <v>46</v>
      </c>
      <c r="B41" s="9" t="s">
        <v>17</v>
      </c>
      <c r="C41" s="14">
        <f t="shared" si="0"/>
        <v>13534</v>
      </c>
      <c r="D41" s="16">
        <v>11255</v>
      </c>
      <c r="E41" s="16">
        <v>1539</v>
      </c>
      <c r="F41" s="16">
        <v>22</v>
      </c>
      <c r="G41" s="16">
        <v>0</v>
      </c>
      <c r="H41" s="16">
        <v>11</v>
      </c>
      <c r="I41" s="16">
        <v>0</v>
      </c>
      <c r="J41" s="16">
        <v>1</v>
      </c>
      <c r="K41" s="16">
        <v>309</v>
      </c>
      <c r="L41" s="16">
        <v>379</v>
      </c>
      <c r="M41" s="16">
        <v>18</v>
      </c>
    </row>
    <row r="42" spans="1:13" s="11" customFormat="1" ht="12.75">
      <c r="A42" s="10" t="s">
        <v>47</v>
      </c>
      <c r="C42" s="15">
        <f t="shared" si="0"/>
        <v>14006</v>
      </c>
      <c r="D42" s="15">
        <f>+D40+D41</f>
        <v>11255</v>
      </c>
      <c r="E42" s="15">
        <f aca="true" t="shared" si="11" ref="E42:M42">+E40+E41</f>
        <v>1552</v>
      </c>
      <c r="F42" s="15">
        <f t="shared" si="11"/>
        <v>27</v>
      </c>
      <c r="G42" s="15">
        <f t="shared" si="11"/>
        <v>1</v>
      </c>
      <c r="H42" s="15">
        <f t="shared" si="11"/>
        <v>13</v>
      </c>
      <c r="I42" s="15">
        <f t="shared" si="11"/>
        <v>0</v>
      </c>
      <c r="J42" s="15">
        <f t="shared" si="11"/>
        <v>1</v>
      </c>
      <c r="K42" s="15">
        <f t="shared" si="11"/>
        <v>340</v>
      </c>
      <c r="L42" s="15">
        <f t="shared" si="11"/>
        <v>799</v>
      </c>
      <c r="M42" s="15">
        <f t="shared" si="11"/>
        <v>18</v>
      </c>
    </row>
    <row r="43" spans="1:13" s="9" customFormat="1" ht="12.75">
      <c r="A43" s="9" t="s">
        <v>48</v>
      </c>
      <c r="B43" s="9" t="s">
        <v>17</v>
      </c>
      <c r="C43" s="14">
        <f t="shared" si="0"/>
        <v>115957</v>
      </c>
      <c r="D43" s="16">
        <v>101593</v>
      </c>
      <c r="E43" s="16">
        <v>11846</v>
      </c>
      <c r="F43" s="16">
        <v>129</v>
      </c>
      <c r="G43" s="16">
        <v>0</v>
      </c>
      <c r="H43" s="16">
        <v>21</v>
      </c>
      <c r="I43" s="16">
        <v>0</v>
      </c>
      <c r="J43" s="16">
        <v>0</v>
      </c>
      <c r="K43" s="16">
        <v>1724</v>
      </c>
      <c r="L43" s="16">
        <v>484</v>
      </c>
      <c r="M43" s="16">
        <v>160</v>
      </c>
    </row>
    <row r="44" spans="1:13" s="9" customFormat="1" ht="12.75">
      <c r="A44" s="9" t="s">
        <v>48</v>
      </c>
      <c r="B44" s="9" t="s">
        <v>49</v>
      </c>
      <c r="C44" s="14">
        <f t="shared" si="0"/>
        <v>5326</v>
      </c>
      <c r="D44" s="16">
        <v>3664</v>
      </c>
      <c r="E44" s="16">
        <v>339</v>
      </c>
      <c r="F44" s="16">
        <v>39</v>
      </c>
      <c r="G44" s="16">
        <v>1</v>
      </c>
      <c r="H44" s="16">
        <v>1</v>
      </c>
      <c r="I44" s="16">
        <v>0</v>
      </c>
      <c r="J44" s="16">
        <v>0</v>
      </c>
      <c r="K44" s="16">
        <v>61</v>
      </c>
      <c r="L44" s="16">
        <v>1168</v>
      </c>
      <c r="M44" s="16">
        <v>53</v>
      </c>
    </row>
    <row r="45" spans="1:13" s="9" customFormat="1" ht="12.75">
      <c r="A45" s="9" t="s">
        <v>48</v>
      </c>
      <c r="B45" s="9" t="s">
        <v>24</v>
      </c>
      <c r="C45" s="14">
        <f t="shared" si="0"/>
        <v>5962</v>
      </c>
      <c r="D45" s="16">
        <v>4150</v>
      </c>
      <c r="E45" s="16">
        <v>629</v>
      </c>
      <c r="F45" s="16">
        <v>42</v>
      </c>
      <c r="G45" s="16">
        <v>0</v>
      </c>
      <c r="H45" s="16">
        <v>3</v>
      </c>
      <c r="I45" s="16">
        <v>0</v>
      </c>
      <c r="J45" s="16">
        <v>0</v>
      </c>
      <c r="K45" s="16">
        <v>117</v>
      </c>
      <c r="L45" s="16">
        <v>1021</v>
      </c>
      <c r="M45" s="16">
        <v>0</v>
      </c>
    </row>
    <row r="46" spans="1:13" s="9" customFormat="1" ht="12.75">
      <c r="A46" s="9" t="s">
        <v>48</v>
      </c>
      <c r="B46" s="9" t="s">
        <v>50</v>
      </c>
      <c r="C46" s="14">
        <f t="shared" si="0"/>
        <v>5549</v>
      </c>
      <c r="D46" s="16">
        <v>3571</v>
      </c>
      <c r="E46" s="16">
        <v>698</v>
      </c>
      <c r="F46" s="16">
        <v>22</v>
      </c>
      <c r="G46" s="16">
        <v>1</v>
      </c>
      <c r="H46" s="16">
        <v>1</v>
      </c>
      <c r="I46" s="16">
        <v>0</v>
      </c>
      <c r="J46" s="16">
        <v>0</v>
      </c>
      <c r="K46" s="16">
        <v>184</v>
      </c>
      <c r="L46" s="16">
        <v>1072</v>
      </c>
      <c r="M46" s="16">
        <v>0</v>
      </c>
    </row>
    <row r="47" spans="1:13" s="9" customFormat="1" ht="12.75">
      <c r="A47" s="9" t="s">
        <v>48</v>
      </c>
      <c r="B47" s="9" t="s">
        <v>51</v>
      </c>
      <c r="C47" s="14">
        <f t="shared" si="0"/>
        <v>4609</v>
      </c>
      <c r="D47" s="16">
        <v>2785</v>
      </c>
      <c r="E47" s="16">
        <v>843</v>
      </c>
      <c r="F47" s="16">
        <v>16</v>
      </c>
      <c r="G47" s="16">
        <v>0</v>
      </c>
      <c r="H47" s="16">
        <v>1</v>
      </c>
      <c r="I47" s="16">
        <v>0</v>
      </c>
      <c r="J47" s="16">
        <v>0</v>
      </c>
      <c r="K47" s="16">
        <v>138</v>
      </c>
      <c r="L47" s="16">
        <v>826</v>
      </c>
      <c r="M47" s="16">
        <v>0</v>
      </c>
    </row>
    <row r="48" spans="1:13" s="9" customFormat="1" ht="12.75">
      <c r="A48" s="9" t="s">
        <v>48</v>
      </c>
      <c r="B48" s="9" t="s">
        <v>52</v>
      </c>
      <c r="C48" s="14">
        <f t="shared" si="0"/>
        <v>3979</v>
      </c>
      <c r="D48" s="16">
        <v>2043</v>
      </c>
      <c r="E48" s="16">
        <v>502</v>
      </c>
      <c r="F48" s="16">
        <v>35</v>
      </c>
      <c r="G48" s="16">
        <v>2</v>
      </c>
      <c r="H48" s="16">
        <v>2</v>
      </c>
      <c r="I48" s="16">
        <v>0</v>
      </c>
      <c r="J48" s="16">
        <v>0</v>
      </c>
      <c r="K48" s="16">
        <v>155</v>
      </c>
      <c r="L48" s="16">
        <v>1240</v>
      </c>
      <c r="M48" s="16">
        <v>0</v>
      </c>
    </row>
    <row r="49" spans="1:13" s="9" customFormat="1" ht="12.75">
      <c r="A49" s="9" t="s">
        <v>48</v>
      </c>
      <c r="B49" s="9" t="s">
        <v>21</v>
      </c>
      <c r="C49" s="14">
        <f t="shared" si="0"/>
        <v>17</v>
      </c>
      <c r="D49" s="14">
        <v>0</v>
      </c>
      <c r="E49" s="14">
        <v>14</v>
      </c>
      <c r="F49" s="14">
        <v>3</v>
      </c>
      <c r="G49" s="14">
        <v>0</v>
      </c>
      <c r="H49" s="14">
        <v>0</v>
      </c>
      <c r="I49" s="14">
        <v>0</v>
      </c>
      <c r="J49" s="14">
        <v>0</v>
      </c>
      <c r="K49" s="14">
        <v>0</v>
      </c>
      <c r="L49" s="14">
        <v>0</v>
      </c>
      <c r="M49" s="14">
        <v>0</v>
      </c>
    </row>
    <row r="50" spans="1:13" s="12" customFormat="1" ht="12.75">
      <c r="A50" s="4" t="s">
        <v>53</v>
      </c>
      <c r="C50" s="3">
        <f t="shared" si="0"/>
        <v>141399</v>
      </c>
      <c r="D50" s="3">
        <f>+D43+D44+D45+D46+D47+D48+D49</f>
        <v>117806</v>
      </c>
      <c r="E50" s="3">
        <f aca="true" t="shared" si="12" ref="E50:M50">+E43+E44+E45+E46+E47+E48+E49</f>
        <v>14871</v>
      </c>
      <c r="F50" s="3">
        <f t="shared" si="12"/>
        <v>286</v>
      </c>
      <c r="G50" s="3">
        <f t="shared" si="12"/>
        <v>4</v>
      </c>
      <c r="H50" s="3">
        <f t="shared" si="12"/>
        <v>29</v>
      </c>
      <c r="I50" s="3">
        <f t="shared" si="12"/>
        <v>0</v>
      </c>
      <c r="J50" s="3">
        <f t="shared" si="12"/>
        <v>0</v>
      </c>
      <c r="K50" s="3">
        <f t="shared" si="12"/>
        <v>2379</v>
      </c>
      <c r="L50" s="3">
        <f t="shared" si="12"/>
        <v>5811</v>
      </c>
      <c r="M50" s="3">
        <f t="shared" si="12"/>
        <v>213</v>
      </c>
    </row>
    <row r="51" spans="1:13" s="9" customFormat="1" ht="12.75">
      <c r="A51" s="9" t="s">
        <v>54</v>
      </c>
      <c r="B51" s="9" t="s">
        <v>17</v>
      </c>
      <c r="C51" s="14">
        <f t="shared" si="0"/>
        <v>7546</v>
      </c>
      <c r="D51" s="16">
        <v>5840</v>
      </c>
      <c r="E51" s="16">
        <v>833</v>
      </c>
      <c r="F51" s="16">
        <v>10</v>
      </c>
      <c r="G51" s="16">
        <v>0</v>
      </c>
      <c r="H51" s="16">
        <v>4</v>
      </c>
      <c r="I51" s="16">
        <v>0</v>
      </c>
      <c r="J51" s="16">
        <v>150</v>
      </c>
      <c r="K51" s="16">
        <v>173</v>
      </c>
      <c r="L51" s="16">
        <v>520</v>
      </c>
      <c r="M51" s="16">
        <v>16</v>
      </c>
    </row>
    <row r="52" spans="1:13" s="11" customFormat="1" ht="12.75">
      <c r="A52" s="10" t="s">
        <v>55</v>
      </c>
      <c r="C52" s="15">
        <f t="shared" si="0"/>
        <v>7546</v>
      </c>
      <c r="D52" s="15">
        <f>+D51</f>
        <v>5840</v>
      </c>
      <c r="E52" s="15">
        <f aca="true" t="shared" si="13" ref="E52:M52">+E51</f>
        <v>833</v>
      </c>
      <c r="F52" s="15">
        <f t="shared" si="13"/>
        <v>10</v>
      </c>
      <c r="G52" s="15">
        <f t="shared" si="13"/>
        <v>0</v>
      </c>
      <c r="H52" s="15">
        <f t="shared" si="13"/>
        <v>4</v>
      </c>
      <c r="I52" s="15">
        <f t="shared" si="13"/>
        <v>0</v>
      </c>
      <c r="J52" s="15">
        <f t="shared" si="13"/>
        <v>150</v>
      </c>
      <c r="K52" s="15">
        <f t="shared" si="13"/>
        <v>173</v>
      </c>
      <c r="L52" s="15">
        <f t="shared" si="13"/>
        <v>520</v>
      </c>
      <c r="M52" s="15">
        <f t="shared" si="13"/>
        <v>16</v>
      </c>
    </row>
    <row r="53" spans="1:13" s="9" customFormat="1" ht="12.75">
      <c r="A53" s="9" t="s">
        <v>56</v>
      </c>
      <c r="B53" s="9" t="s">
        <v>57</v>
      </c>
      <c r="C53" s="14">
        <f t="shared" si="0"/>
        <v>1472</v>
      </c>
      <c r="D53" s="16">
        <v>0</v>
      </c>
      <c r="E53" s="16">
        <v>0</v>
      </c>
      <c r="F53" s="16">
        <v>0</v>
      </c>
      <c r="G53" s="16">
        <v>0</v>
      </c>
      <c r="H53" s="16">
        <v>1</v>
      </c>
      <c r="I53" s="16">
        <v>0</v>
      </c>
      <c r="J53" s="16">
        <v>0</v>
      </c>
      <c r="K53" s="16">
        <v>65</v>
      </c>
      <c r="L53" s="16">
        <v>1406</v>
      </c>
      <c r="M53" s="16">
        <v>0</v>
      </c>
    </row>
    <row r="54" spans="1:13" s="9" customFormat="1" ht="12.75">
      <c r="A54" s="9" t="s">
        <v>56</v>
      </c>
      <c r="B54" s="9" t="s">
        <v>35</v>
      </c>
      <c r="C54" s="14">
        <f t="shared" si="0"/>
        <v>1292</v>
      </c>
      <c r="D54" s="16">
        <v>1135</v>
      </c>
      <c r="E54" s="16">
        <v>115</v>
      </c>
      <c r="F54" s="16">
        <v>1</v>
      </c>
      <c r="G54" s="16">
        <v>2</v>
      </c>
      <c r="H54" s="16">
        <v>2</v>
      </c>
      <c r="I54" s="16">
        <v>0</v>
      </c>
      <c r="J54" s="16">
        <v>0</v>
      </c>
      <c r="K54" s="16">
        <v>37</v>
      </c>
      <c r="L54" s="16">
        <v>0</v>
      </c>
      <c r="M54" s="16">
        <v>0</v>
      </c>
    </row>
    <row r="55" spans="1:13" s="9" customFormat="1" ht="12.75">
      <c r="A55" s="9" t="s">
        <v>56</v>
      </c>
      <c r="B55" s="9" t="s">
        <v>17</v>
      </c>
      <c r="C55" s="14">
        <f t="shared" si="0"/>
        <v>9349</v>
      </c>
      <c r="D55" s="16">
        <v>8001</v>
      </c>
      <c r="E55" s="16">
        <v>970</v>
      </c>
      <c r="F55" s="16">
        <v>9</v>
      </c>
      <c r="G55" s="16">
        <v>0</v>
      </c>
      <c r="H55" s="16">
        <v>5</v>
      </c>
      <c r="I55" s="16">
        <v>0</v>
      </c>
      <c r="J55" s="16">
        <v>0</v>
      </c>
      <c r="K55" s="16">
        <v>238</v>
      </c>
      <c r="L55" s="16">
        <v>111</v>
      </c>
      <c r="M55" s="16">
        <v>15</v>
      </c>
    </row>
    <row r="56" spans="1:13" s="11" customFormat="1" ht="12.75">
      <c r="A56" s="10" t="s">
        <v>58</v>
      </c>
      <c r="C56" s="15">
        <f t="shared" si="0"/>
        <v>12113</v>
      </c>
      <c r="D56" s="15">
        <f>+D53+D54+D55</f>
        <v>9136</v>
      </c>
      <c r="E56" s="15">
        <f aca="true" t="shared" si="14" ref="E56:M56">+E53+E54+E55</f>
        <v>1085</v>
      </c>
      <c r="F56" s="15">
        <f t="shared" si="14"/>
        <v>10</v>
      </c>
      <c r="G56" s="15">
        <f t="shared" si="14"/>
        <v>2</v>
      </c>
      <c r="H56" s="15">
        <f t="shared" si="14"/>
        <v>8</v>
      </c>
      <c r="I56" s="15">
        <f t="shared" si="14"/>
        <v>0</v>
      </c>
      <c r="J56" s="15">
        <f t="shared" si="14"/>
        <v>0</v>
      </c>
      <c r="K56" s="15">
        <f t="shared" si="14"/>
        <v>340</v>
      </c>
      <c r="L56" s="15">
        <f t="shared" si="14"/>
        <v>1517</v>
      </c>
      <c r="M56" s="15">
        <f t="shared" si="14"/>
        <v>15</v>
      </c>
    </row>
    <row r="57" spans="1:13" s="9" customFormat="1" ht="12.75">
      <c r="A57" s="9" t="s">
        <v>59</v>
      </c>
      <c r="B57" s="9" t="s">
        <v>60</v>
      </c>
      <c r="C57" s="14">
        <f t="shared" si="0"/>
        <v>2776</v>
      </c>
      <c r="D57" s="16">
        <v>1708</v>
      </c>
      <c r="E57" s="16">
        <v>204</v>
      </c>
      <c r="F57" s="16">
        <v>21</v>
      </c>
      <c r="G57" s="16">
        <v>1</v>
      </c>
      <c r="H57" s="16">
        <v>1</v>
      </c>
      <c r="I57" s="16">
        <v>0</v>
      </c>
      <c r="J57" s="16">
        <v>3</v>
      </c>
      <c r="K57" s="16">
        <v>38</v>
      </c>
      <c r="L57" s="16">
        <v>800</v>
      </c>
      <c r="M57" s="16">
        <v>0</v>
      </c>
    </row>
    <row r="58" spans="1:13" s="9" customFormat="1" ht="12.75">
      <c r="A58" s="9" t="s">
        <v>59</v>
      </c>
      <c r="B58" s="9" t="s">
        <v>61</v>
      </c>
      <c r="C58" s="14">
        <f t="shared" si="0"/>
        <v>938</v>
      </c>
      <c r="D58" s="16">
        <v>618</v>
      </c>
      <c r="E58" s="16">
        <v>110</v>
      </c>
      <c r="F58" s="16">
        <v>17</v>
      </c>
      <c r="G58" s="16">
        <v>0</v>
      </c>
      <c r="H58" s="16">
        <v>3</v>
      </c>
      <c r="I58" s="16">
        <v>0</v>
      </c>
      <c r="J58" s="16">
        <v>23</v>
      </c>
      <c r="K58" s="16">
        <v>16</v>
      </c>
      <c r="L58" s="16">
        <v>151</v>
      </c>
      <c r="M58" s="16">
        <v>0</v>
      </c>
    </row>
    <row r="59" spans="1:13" ht="12.75">
      <c r="A59" t="s">
        <v>59</v>
      </c>
      <c r="B59" t="s">
        <v>62</v>
      </c>
      <c r="C59" s="18">
        <f t="shared" si="0"/>
        <v>2605</v>
      </c>
      <c r="D59" s="19">
        <v>1846</v>
      </c>
      <c r="E59" s="19">
        <v>106</v>
      </c>
      <c r="F59" s="19">
        <v>43</v>
      </c>
      <c r="G59" s="19">
        <v>0</v>
      </c>
      <c r="H59" s="19">
        <v>5</v>
      </c>
      <c r="I59" s="19">
        <v>0</v>
      </c>
      <c r="J59" s="19">
        <v>43</v>
      </c>
      <c r="K59" s="19">
        <v>171</v>
      </c>
      <c r="L59" s="19">
        <v>391</v>
      </c>
      <c r="M59" s="19">
        <v>0</v>
      </c>
    </row>
    <row r="60" spans="1:13" s="9" customFormat="1" ht="12.75">
      <c r="A60" s="9" t="s">
        <v>59</v>
      </c>
      <c r="B60" s="9" t="s">
        <v>17</v>
      </c>
      <c r="C60" s="14">
        <f t="shared" si="0"/>
        <v>37472</v>
      </c>
      <c r="D60" s="16">
        <v>32709</v>
      </c>
      <c r="E60" s="16">
        <v>3873</v>
      </c>
      <c r="F60" s="16">
        <v>43</v>
      </c>
      <c r="G60" s="16">
        <v>0</v>
      </c>
      <c r="H60" s="16">
        <v>13</v>
      </c>
      <c r="I60" s="16">
        <v>0</v>
      </c>
      <c r="J60" s="16">
        <v>9</v>
      </c>
      <c r="K60" s="16">
        <v>559</v>
      </c>
      <c r="L60" s="16">
        <v>220</v>
      </c>
      <c r="M60" s="16">
        <v>46</v>
      </c>
    </row>
    <row r="61" spans="1:13" s="9" customFormat="1" ht="12.75">
      <c r="A61" s="9" t="s">
        <v>59</v>
      </c>
      <c r="B61" s="9" t="s">
        <v>21</v>
      </c>
      <c r="C61" s="14">
        <f t="shared" si="0"/>
        <v>6</v>
      </c>
      <c r="D61" s="14">
        <v>0</v>
      </c>
      <c r="E61" s="14">
        <v>2</v>
      </c>
      <c r="F61" s="14">
        <v>4</v>
      </c>
      <c r="G61" s="14">
        <v>0</v>
      </c>
      <c r="H61" s="14">
        <v>0</v>
      </c>
      <c r="I61" s="14">
        <v>0</v>
      </c>
      <c r="J61" s="14">
        <v>0</v>
      </c>
      <c r="K61" s="14">
        <v>0</v>
      </c>
      <c r="L61" s="14">
        <v>0</v>
      </c>
      <c r="M61" s="14">
        <v>0</v>
      </c>
    </row>
    <row r="62" spans="1:13" s="12" customFormat="1" ht="12.75">
      <c r="A62" s="4" t="s">
        <v>63</v>
      </c>
      <c r="C62" s="3">
        <f t="shared" si="0"/>
        <v>43797</v>
      </c>
      <c r="D62" s="3">
        <f>+D57+D58+D59+D60+D61</f>
        <v>36881</v>
      </c>
      <c r="E62" s="3">
        <f aca="true" t="shared" si="15" ref="E62:M62">+E57+E58+E59+E60+E61</f>
        <v>4295</v>
      </c>
      <c r="F62" s="3">
        <f t="shared" si="15"/>
        <v>128</v>
      </c>
      <c r="G62" s="3">
        <f t="shared" si="15"/>
        <v>1</v>
      </c>
      <c r="H62" s="3">
        <f t="shared" si="15"/>
        <v>22</v>
      </c>
      <c r="I62" s="3">
        <f t="shared" si="15"/>
        <v>0</v>
      </c>
      <c r="J62" s="3">
        <f t="shared" si="15"/>
        <v>78</v>
      </c>
      <c r="K62" s="3">
        <f t="shared" si="15"/>
        <v>784</v>
      </c>
      <c r="L62" s="3">
        <f t="shared" si="15"/>
        <v>1562</v>
      </c>
      <c r="M62" s="3">
        <f t="shared" si="15"/>
        <v>46</v>
      </c>
    </row>
    <row r="63" spans="1:13" s="9" customFormat="1" ht="12.75">
      <c r="A63" s="9" t="s">
        <v>64</v>
      </c>
      <c r="B63" s="9" t="s">
        <v>65</v>
      </c>
      <c r="C63" s="14">
        <f t="shared" si="0"/>
        <v>1873</v>
      </c>
      <c r="D63" s="16">
        <v>0</v>
      </c>
      <c r="E63" s="16">
        <v>0</v>
      </c>
      <c r="F63" s="16">
        <v>0</v>
      </c>
      <c r="G63" s="16">
        <v>0</v>
      </c>
      <c r="H63" s="16">
        <v>1</v>
      </c>
      <c r="I63" s="16">
        <v>0</v>
      </c>
      <c r="J63" s="16">
        <v>0</v>
      </c>
      <c r="K63" s="16">
        <v>58</v>
      </c>
      <c r="L63" s="16">
        <v>1814</v>
      </c>
      <c r="M63" s="16">
        <v>0</v>
      </c>
    </row>
    <row r="64" spans="1:13" s="9" customFormat="1" ht="12.75">
      <c r="A64" s="9" t="s">
        <v>64</v>
      </c>
      <c r="B64" s="9" t="s">
        <v>17</v>
      </c>
      <c r="C64" s="14">
        <f t="shared" si="0"/>
        <v>13525</v>
      </c>
      <c r="D64" s="16">
        <v>11987</v>
      </c>
      <c r="E64" s="16">
        <v>1313</v>
      </c>
      <c r="F64" s="16">
        <v>8</v>
      </c>
      <c r="G64" s="16">
        <v>0</v>
      </c>
      <c r="H64" s="16">
        <v>1</v>
      </c>
      <c r="I64" s="16">
        <v>0</v>
      </c>
      <c r="J64" s="16">
        <v>0</v>
      </c>
      <c r="K64" s="16">
        <v>201</v>
      </c>
      <c r="L64" s="16">
        <v>6</v>
      </c>
      <c r="M64" s="16">
        <v>9</v>
      </c>
    </row>
    <row r="65" spans="1:13" s="9" customFormat="1" ht="12.75">
      <c r="A65" s="9" t="s">
        <v>64</v>
      </c>
      <c r="B65" s="9" t="s">
        <v>21</v>
      </c>
      <c r="C65" s="14">
        <f t="shared" si="0"/>
        <v>1</v>
      </c>
      <c r="D65" s="17">
        <v>0</v>
      </c>
      <c r="E65" s="17">
        <v>1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17">
        <v>0</v>
      </c>
      <c r="M65" s="17">
        <v>0</v>
      </c>
    </row>
    <row r="66" spans="1:13" s="11" customFormat="1" ht="12.75">
      <c r="A66" s="10" t="s">
        <v>66</v>
      </c>
      <c r="C66" s="15">
        <f t="shared" si="0"/>
        <v>15398</v>
      </c>
      <c r="D66" s="15">
        <f>+D63+D64</f>
        <v>11987</v>
      </c>
      <c r="E66" s="15">
        <f aca="true" t="shared" si="16" ref="E66:M66">+E63+E64</f>
        <v>1313</v>
      </c>
      <c r="F66" s="15">
        <f t="shared" si="16"/>
        <v>8</v>
      </c>
      <c r="G66" s="15">
        <f t="shared" si="16"/>
        <v>0</v>
      </c>
      <c r="H66" s="15">
        <f t="shared" si="16"/>
        <v>2</v>
      </c>
      <c r="I66" s="15">
        <f t="shared" si="16"/>
        <v>0</v>
      </c>
      <c r="J66" s="15">
        <f t="shared" si="16"/>
        <v>0</v>
      </c>
      <c r="K66" s="15">
        <f t="shared" si="16"/>
        <v>259</v>
      </c>
      <c r="L66" s="15">
        <f t="shared" si="16"/>
        <v>1820</v>
      </c>
      <c r="M66" s="15">
        <f t="shared" si="16"/>
        <v>9</v>
      </c>
    </row>
    <row r="67" spans="1:13" s="9" customFormat="1" ht="12.75">
      <c r="A67" s="9" t="s">
        <v>67</v>
      </c>
      <c r="B67" s="9" t="s">
        <v>68</v>
      </c>
      <c r="C67" s="14">
        <f t="shared" si="0"/>
        <v>1175</v>
      </c>
      <c r="D67" s="16">
        <v>0</v>
      </c>
      <c r="E67" s="16">
        <v>171</v>
      </c>
      <c r="F67" s="16">
        <v>5</v>
      </c>
      <c r="G67" s="16">
        <v>0</v>
      </c>
      <c r="H67" s="16">
        <v>1</v>
      </c>
      <c r="I67" s="16">
        <v>0</v>
      </c>
      <c r="J67" s="16">
        <v>30</v>
      </c>
      <c r="K67" s="16">
        <v>30</v>
      </c>
      <c r="L67" s="16">
        <v>890</v>
      </c>
      <c r="M67" s="16">
        <v>48</v>
      </c>
    </row>
    <row r="68" spans="1:13" s="9" customFormat="1" ht="12.75">
      <c r="A68" s="9" t="s">
        <v>67</v>
      </c>
      <c r="B68" s="9" t="s">
        <v>24</v>
      </c>
      <c r="C68" s="14">
        <f t="shared" si="0"/>
        <v>696</v>
      </c>
      <c r="D68" s="16">
        <v>0</v>
      </c>
      <c r="E68" s="16">
        <v>41</v>
      </c>
      <c r="F68" s="16">
        <v>8</v>
      </c>
      <c r="G68" s="16">
        <v>0</v>
      </c>
      <c r="H68" s="16">
        <v>2</v>
      </c>
      <c r="I68" s="16">
        <v>0</v>
      </c>
      <c r="J68" s="16">
        <v>0</v>
      </c>
      <c r="K68" s="16">
        <v>27</v>
      </c>
      <c r="L68" s="16">
        <v>618</v>
      </c>
      <c r="M68" s="16">
        <v>0</v>
      </c>
    </row>
    <row r="69" spans="1:13" s="9" customFormat="1" ht="12.75">
      <c r="A69" s="9" t="s">
        <v>67</v>
      </c>
      <c r="B69" s="9" t="s">
        <v>17</v>
      </c>
      <c r="C69" s="14">
        <f t="shared" si="0"/>
        <v>16262</v>
      </c>
      <c r="D69" s="16">
        <v>13959</v>
      </c>
      <c r="E69" s="16">
        <v>1558</v>
      </c>
      <c r="F69" s="16">
        <v>9</v>
      </c>
      <c r="G69" s="16">
        <v>0</v>
      </c>
      <c r="H69" s="16">
        <v>7</v>
      </c>
      <c r="I69" s="16">
        <v>0</v>
      </c>
      <c r="J69" s="16">
        <v>28</v>
      </c>
      <c r="K69" s="16">
        <v>334</v>
      </c>
      <c r="L69" s="16">
        <v>349</v>
      </c>
      <c r="M69" s="16">
        <v>18</v>
      </c>
    </row>
    <row r="70" spans="1:13" s="11" customFormat="1" ht="12.75">
      <c r="A70" s="10" t="s">
        <v>69</v>
      </c>
      <c r="C70" s="15">
        <f t="shared" si="0"/>
        <v>18133</v>
      </c>
      <c r="D70" s="15">
        <f>+D67+D68+D69</f>
        <v>13959</v>
      </c>
      <c r="E70" s="15">
        <f aca="true" t="shared" si="17" ref="E70:M70">+E67+E68+E69</f>
        <v>1770</v>
      </c>
      <c r="F70" s="15">
        <f t="shared" si="17"/>
        <v>22</v>
      </c>
      <c r="G70" s="15">
        <f t="shared" si="17"/>
        <v>0</v>
      </c>
      <c r="H70" s="15">
        <f t="shared" si="17"/>
        <v>10</v>
      </c>
      <c r="I70" s="15">
        <f t="shared" si="17"/>
        <v>0</v>
      </c>
      <c r="J70" s="15">
        <f t="shared" si="17"/>
        <v>58</v>
      </c>
      <c r="K70" s="15">
        <f t="shared" si="17"/>
        <v>391</v>
      </c>
      <c r="L70" s="15">
        <f t="shared" si="17"/>
        <v>1857</v>
      </c>
      <c r="M70" s="15">
        <f t="shared" si="17"/>
        <v>66</v>
      </c>
    </row>
    <row r="71" spans="3:13" ht="12.75"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</row>
    <row r="72" spans="1:13" s="12" customFormat="1" ht="12.75">
      <c r="A72" s="4" t="s">
        <v>70</v>
      </c>
      <c r="C72" s="3">
        <f>+C7+C10+C14+C18+C20+C22+C26+C31+C34+C38+C41+C43+C51+C55+C60+C64+C69</f>
        <v>336018</v>
      </c>
      <c r="D72" s="3">
        <f aca="true" t="shared" si="18" ref="D72:M72">+D7+D10+D14+D18+D20+D22+D26+D31+D34+D38+D41+D43+D51+D55+D60+D64+D69</f>
        <v>285795</v>
      </c>
      <c r="E72" s="3">
        <f t="shared" si="18"/>
        <v>36199</v>
      </c>
      <c r="F72" s="3">
        <f t="shared" si="18"/>
        <v>386</v>
      </c>
      <c r="G72" s="3">
        <f t="shared" si="18"/>
        <v>0</v>
      </c>
      <c r="H72" s="3">
        <f t="shared" si="18"/>
        <v>167</v>
      </c>
      <c r="I72" s="3">
        <f t="shared" si="18"/>
        <v>0</v>
      </c>
      <c r="J72" s="3">
        <f t="shared" si="18"/>
        <v>232</v>
      </c>
      <c r="K72" s="3">
        <f t="shared" si="18"/>
        <v>6195</v>
      </c>
      <c r="L72" s="3">
        <f t="shared" si="18"/>
        <v>6369</v>
      </c>
      <c r="M72" s="3">
        <f t="shared" si="18"/>
        <v>675</v>
      </c>
    </row>
    <row r="73" spans="1:13" s="12" customFormat="1" ht="12.75">
      <c r="A73" s="4" t="s">
        <v>71</v>
      </c>
      <c r="C73" s="3">
        <f>+C9+C13+C17+C24+C25+C29+C30+C37+C40+C44+C45+C46+C47+C48+C53+C54+C57+C58+C59+C63+C67+C68</f>
        <v>149045</v>
      </c>
      <c r="D73" s="3">
        <f aca="true" t="shared" si="19" ref="D73:M73">+D9+D13+D17+D24+D25+D29+D30+D37+D40+D44+D45+D46+D47+D48+D53+D54+D57+D58+D59+D63+D67+D68</f>
        <v>114638</v>
      </c>
      <c r="E73" s="3">
        <f t="shared" si="19"/>
        <v>14360</v>
      </c>
      <c r="F73" s="3">
        <f t="shared" si="19"/>
        <v>657</v>
      </c>
      <c r="G73" s="3">
        <f t="shared" si="19"/>
        <v>11</v>
      </c>
      <c r="H73" s="3">
        <f t="shared" si="19"/>
        <v>38</v>
      </c>
      <c r="I73" s="3">
        <f t="shared" si="19"/>
        <v>0</v>
      </c>
      <c r="J73" s="3">
        <f t="shared" si="19"/>
        <v>102</v>
      </c>
      <c r="K73" s="3">
        <f t="shared" si="19"/>
        <v>2431</v>
      </c>
      <c r="L73" s="3">
        <f t="shared" si="19"/>
        <v>16160</v>
      </c>
      <c r="M73" s="3">
        <f t="shared" si="19"/>
        <v>648</v>
      </c>
    </row>
    <row r="74" spans="1:13" s="12" customFormat="1" ht="12.75">
      <c r="A74" s="4" t="s">
        <v>72</v>
      </c>
      <c r="C74" s="3">
        <f>+C11+C15+C27+C32+C35+C49+C61+C65</f>
        <v>42</v>
      </c>
      <c r="D74" s="3">
        <f>+D11+D15+D27+D32+D35+D49+D61+D65</f>
        <v>0</v>
      </c>
      <c r="E74" s="3">
        <f aca="true" t="shared" si="20" ref="E74:M74">+E11+E15+E27+E32+E35+E49+E61+E65</f>
        <v>25</v>
      </c>
      <c r="F74" s="3">
        <f t="shared" si="20"/>
        <v>17</v>
      </c>
      <c r="G74" s="3">
        <f t="shared" si="20"/>
        <v>0</v>
      </c>
      <c r="H74" s="3">
        <f t="shared" si="20"/>
        <v>0</v>
      </c>
      <c r="I74" s="3">
        <f t="shared" si="20"/>
        <v>0</v>
      </c>
      <c r="J74" s="3">
        <f t="shared" si="20"/>
        <v>0</v>
      </c>
      <c r="K74" s="3">
        <f t="shared" si="20"/>
        <v>0</v>
      </c>
      <c r="L74" s="3">
        <f t="shared" si="20"/>
        <v>0</v>
      </c>
      <c r="M74" s="3">
        <f t="shared" si="20"/>
        <v>0</v>
      </c>
    </row>
    <row r="75" spans="1:13" s="12" customFormat="1" ht="12.75">
      <c r="A75" s="4" t="s">
        <v>73</v>
      </c>
      <c r="C75" s="3">
        <f>+C8+C12+C16+C19+C21+C23+C28+C33+C36+C39+C42+C50+C52+C56+C62+C66+C70</f>
        <v>485104</v>
      </c>
      <c r="D75" s="3">
        <f aca="true" t="shared" si="21" ref="D75:M75">+D8+D12+D16+D19+D21+D23+D28+D33+D36+D39+D42+D50+D52+D56+D62+D66+D70</f>
        <v>400433</v>
      </c>
      <c r="E75" s="3">
        <f t="shared" si="21"/>
        <v>50583</v>
      </c>
      <c r="F75" s="3">
        <f t="shared" si="21"/>
        <v>1060</v>
      </c>
      <c r="G75" s="3">
        <f t="shared" si="21"/>
        <v>11</v>
      </c>
      <c r="H75" s="3">
        <f t="shared" si="21"/>
        <v>205</v>
      </c>
      <c r="I75" s="3">
        <f t="shared" si="21"/>
        <v>0</v>
      </c>
      <c r="J75" s="3">
        <f t="shared" si="21"/>
        <v>334</v>
      </c>
      <c r="K75" s="3">
        <f t="shared" si="21"/>
        <v>8626</v>
      </c>
      <c r="L75" s="3">
        <f t="shared" si="21"/>
        <v>22529</v>
      </c>
      <c r="M75" s="3">
        <f t="shared" si="21"/>
        <v>1323</v>
      </c>
    </row>
    <row r="76" spans="3:13" ht="12.75">
      <c r="C76" s="8"/>
      <c r="D76" s="8"/>
      <c r="E76" s="8"/>
      <c r="F76" s="8"/>
      <c r="G76" s="8"/>
      <c r="H76" s="8"/>
      <c r="I76" s="8"/>
      <c r="J76" s="8"/>
      <c r="K76" s="8"/>
      <c r="L76" s="8"/>
      <c r="M76" s="8"/>
    </row>
    <row r="77" spans="3:13" ht="12.75"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</row>
    <row r="78" spans="3:13" ht="12.75">
      <c r="C78" s="8"/>
      <c r="D78" s="8"/>
      <c r="E78" s="8"/>
      <c r="F78" s="8"/>
      <c r="G78" s="8"/>
      <c r="H78" s="8"/>
      <c r="I78" s="8"/>
      <c r="J78" s="8"/>
      <c r="K78" s="8"/>
      <c r="L78" s="8"/>
      <c r="M78" s="8"/>
    </row>
    <row r="79" spans="1:13" ht="12.75">
      <c r="A79" s="11" t="s">
        <v>76</v>
      </c>
      <c r="C79" s="8"/>
      <c r="D79" s="8"/>
      <c r="E79" s="8"/>
      <c r="F79" s="8"/>
      <c r="G79" s="8"/>
      <c r="H79" s="8"/>
      <c r="I79" s="8"/>
      <c r="J79" s="8"/>
      <c r="K79" s="8"/>
      <c r="L79" s="8"/>
      <c r="M79" s="8"/>
    </row>
    <row r="80" spans="3:13" ht="12.75">
      <c r="C80" s="8"/>
      <c r="D80" s="8"/>
      <c r="E80" s="8"/>
      <c r="F80" s="8"/>
      <c r="G80" s="8"/>
      <c r="H80" s="8"/>
      <c r="I80" s="8"/>
      <c r="J80" s="8"/>
      <c r="K80" s="8"/>
      <c r="L80" s="8"/>
      <c r="M80" s="8"/>
    </row>
    <row r="81" spans="3:13" ht="12.75">
      <c r="C81" s="8"/>
      <c r="D81" s="8"/>
      <c r="E81" s="8"/>
      <c r="F81" s="8"/>
      <c r="G81" s="8"/>
      <c r="H81" s="8"/>
      <c r="I81" s="8"/>
      <c r="J81" s="8"/>
      <c r="K81" s="8"/>
      <c r="L81" s="8"/>
      <c r="M81" s="8"/>
    </row>
    <row r="82" spans="3:13" ht="12.75">
      <c r="C82" s="8"/>
      <c r="D82" s="8"/>
      <c r="E82" s="8"/>
      <c r="F82" s="8"/>
      <c r="G82" s="8"/>
      <c r="H82" s="8"/>
      <c r="I82" s="8"/>
      <c r="J82" s="8"/>
      <c r="K82" s="8"/>
      <c r="L82" s="8"/>
      <c r="M82" s="8"/>
    </row>
    <row r="83" spans="3:13" ht="12.75">
      <c r="C83" s="8"/>
      <c r="D83" s="8"/>
      <c r="E83" s="8"/>
      <c r="F83" s="8"/>
      <c r="G83" s="8"/>
      <c r="H83" s="8"/>
      <c r="I83" s="8"/>
      <c r="J83" s="8"/>
      <c r="K83" s="8"/>
      <c r="L83" s="8"/>
      <c r="M83" s="8"/>
    </row>
    <row r="84" spans="3:13" ht="12.75">
      <c r="C84" s="8"/>
      <c r="D84" s="8"/>
      <c r="E84" s="8"/>
      <c r="F84" s="8"/>
      <c r="G84" s="8"/>
      <c r="H84" s="8"/>
      <c r="I84" s="8"/>
      <c r="J84" s="8"/>
      <c r="K84" s="8"/>
      <c r="L84" s="8"/>
      <c r="M84" s="8"/>
    </row>
    <row r="85" spans="3:13" ht="12.75">
      <c r="C85" s="8"/>
      <c r="D85" s="8"/>
      <c r="E85" s="8"/>
      <c r="F85" s="8"/>
      <c r="G85" s="8"/>
      <c r="H85" s="8"/>
      <c r="I85" s="8"/>
      <c r="J85" s="8"/>
      <c r="K85" s="8"/>
      <c r="L85" s="8"/>
      <c r="M85" s="8"/>
    </row>
    <row r="86" spans="3:13" ht="12.75">
      <c r="C86" s="8"/>
      <c r="D86" s="8"/>
      <c r="E86" s="8"/>
      <c r="F86" s="8"/>
      <c r="G86" s="8"/>
      <c r="H86" s="8"/>
      <c r="I86" s="8"/>
      <c r="J86" s="8"/>
      <c r="K86" s="8"/>
      <c r="L86" s="8"/>
      <c r="M86" s="8"/>
    </row>
    <row r="87" spans="3:13" ht="12.75">
      <c r="C87" s="8"/>
      <c r="D87" s="8"/>
      <c r="E87" s="8"/>
      <c r="F87" s="8"/>
      <c r="G87" s="8"/>
      <c r="H87" s="8"/>
      <c r="I87" s="8"/>
      <c r="J87" s="8"/>
      <c r="K87" s="8"/>
      <c r="L87" s="8"/>
      <c r="M87" s="8"/>
    </row>
    <row r="88" spans="3:13" ht="12.75">
      <c r="C88" s="8"/>
      <c r="D88" s="8"/>
      <c r="E88" s="8"/>
      <c r="F88" s="8"/>
      <c r="G88" s="8"/>
      <c r="H88" s="8"/>
      <c r="I88" s="8"/>
      <c r="J88" s="8"/>
      <c r="K88" s="8"/>
      <c r="L88" s="8"/>
      <c r="M88" s="8"/>
    </row>
  </sheetData>
  <sheetProtection/>
  <printOptions/>
  <pageMargins left="0.75" right="0.75" top="1" bottom="1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anduco</dc:creator>
  <cp:keywords/>
  <dc:description/>
  <cp:lastModifiedBy>pingrao</cp:lastModifiedBy>
  <cp:lastPrinted>2012-12-11T21:43:51Z</cp:lastPrinted>
  <dcterms:created xsi:type="dcterms:W3CDTF">2012-12-10T20:01:47Z</dcterms:created>
  <dcterms:modified xsi:type="dcterms:W3CDTF">2015-12-03T20:48:40Z</dcterms:modified>
  <cp:category/>
  <cp:version/>
  <cp:contentType/>
  <cp:contentStatus/>
</cp:coreProperties>
</file>